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00" activeTab="2"/>
  </bookViews>
  <sheets>
    <sheet name="Nennungen" sheetId="1" r:id="rId1"/>
    <sheet name="Ergebnis" sheetId="2" r:id="rId2"/>
    <sheet name="Raster1" sheetId="3" r:id="rId3"/>
  </sheets>
  <definedNames>
    <definedName name="_xlnm.Print_Area" localSheetId="1">'Ergebnis'!$A$1:$W$132</definedName>
    <definedName name="_xlnm.Print_Area" localSheetId="0">'Nennungen'!$A$1:$F$47</definedName>
  </definedNames>
  <calcPr fullCalcOnLoad="1"/>
</workbook>
</file>

<file path=xl/sharedStrings.xml><?xml version="1.0" encoding="utf-8"?>
<sst xmlns="http://schemas.openxmlformats.org/spreadsheetml/2006/main" count="520" uniqueCount="157">
  <si>
    <t>Spiel 4</t>
  </si>
  <si>
    <t>Spiel 6</t>
  </si>
  <si>
    <t>Spiel 8</t>
  </si>
  <si>
    <t>Spiel 9</t>
  </si>
  <si>
    <t>Spiel 10</t>
  </si>
  <si>
    <t>Spiel 11</t>
  </si>
  <si>
    <t>Spiel 12</t>
  </si>
  <si>
    <t>Spiel 13</t>
  </si>
  <si>
    <t>Spiel 14</t>
  </si>
  <si>
    <t>Spiel 15</t>
  </si>
  <si>
    <t>Spiel 16</t>
  </si>
  <si>
    <t>Spiel 17</t>
  </si>
  <si>
    <t>Spiel 18</t>
  </si>
  <si>
    <t>3. u. 4. Platz</t>
  </si>
  <si>
    <t>Spiel 19</t>
  </si>
  <si>
    <t>1. u. 2. Platz</t>
  </si>
  <si>
    <t>Finale</t>
  </si>
  <si>
    <t>SV</t>
  </si>
  <si>
    <t>1. Runde</t>
  </si>
  <si>
    <t>2. Runde</t>
  </si>
  <si>
    <t>Ges.</t>
  </si>
  <si>
    <t>Spiel 2</t>
  </si>
  <si>
    <t>Bahn</t>
  </si>
  <si>
    <t>Spiel 25</t>
  </si>
  <si>
    <t>Spiel 29</t>
  </si>
  <si>
    <t>Spiel 26</t>
  </si>
  <si>
    <t>Spiel 20</t>
  </si>
  <si>
    <t>Spiel 32</t>
  </si>
  <si>
    <t>Spiel 21</t>
  </si>
  <si>
    <t>Spiel 27</t>
  </si>
  <si>
    <t>Spiel 22</t>
  </si>
  <si>
    <t>Spiel 30</t>
  </si>
  <si>
    <t>Spiel 23</t>
  </si>
  <si>
    <t>Spiel 28</t>
  </si>
  <si>
    <t>Spiel 24</t>
  </si>
  <si>
    <t>Spiel</t>
  </si>
  <si>
    <t>Viertelfinale</t>
  </si>
  <si>
    <t>Spiel um den 1. Platz</t>
  </si>
  <si>
    <t>Halbfinale</t>
  </si>
  <si>
    <t>1.</t>
  </si>
  <si>
    <t>2.</t>
  </si>
  <si>
    <t>3.</t>
  </si>
  <si>
    <t>4.</t>
  </si>
  <si>
    <t>Spiel 1</t>
  </si>
  <si>
    <t>Spiel 3</t>
  </si>
  <si>
    <t>Spiel 5</t>
  </si>
  <si>
    <t>Spiel 7</t>
  </si>
  <si>
    <t>5.</t>
  </si>
  <si>
    <t>Ergebnis</t>
  </si>
  <si>
    <t>3. Platz</t>
  </si>
  <si>
    <t>Verein</t>
  </si>
  <si>
    <t>Nachname</t>
  </si>
  <si>
    <t>Vorname</t>
  </si>
  <si>
    <t>1-20</t>
  </si>
  <si>
    <t>21-40</t>
  </si>
  <si>
    <t>Sprint Herren</t>
  </si>
  <si>
    <t xml:space="preserve">Spiel um den 3. Platz </t>
  </si>
  <si>
    <t>Steirische Landesmeisterschaft 2022 - 2023</t>
  </si>
  <si>
    <t>ASKÖ Graz</t>
  </si>
  <si>
    <t>13.11.2022 ASKÖ Stadion, Schloßstrasse 20 8020 Graz</t>
  </si>
  <si>
    <t>Steirische Landesmeisterschaften 2022-2023</t>
  </si>
  <si>
    <t>Steirische Landesmeisterschaft 2022-2023                                                               Einzel-Sprint - Herren</t>
  </si>
  <si>
    <t>Stocker</t>
  </si>
  <si>
    <t>Armin</t>
  </si>
  <si>
    <t>Leoben</t>
  </si>
  <si>
    <t xml:space="preserve">Schmid </t>
  </si>
  <si>
    <t>Fabian</t>
  </si>
  <si>
    <t xml:space="preserve">Hatz </t>
  </si>
  <si>
    <t>Udo</t>
  </si>
  <si>
    <t>Bernhard</t>
  </si>
  <si>
    <t>Christian</t>
  </si>
  <si>
    <t>Divjak</t>
  </si>
  <si>
    <t>Andreas</t>
  </si>
  <si>
    <t>Trescher</t>
  </si>
  <si>
    <t>Marcel</t>
  </si>
  <si>
    <t>Plank</t>
  </si>
  <si>
    <t>Gerhard</t>
  </si>
  <si>
    <t>Dunkl</t>
  </si>
  <si>
    <t>Günther</t>
  </si>
  <si>
    <t>Tychi</t>
  </si>
  <si>
    <t>Peter</t>
  </si>
  <si>
    <t>Guttmann</t>
  </si>
  <si>
    <t>Pappitsch</t>
  </si>
  <si>
    <t>Erich</t>
  </si>
  <si>
    <t>Zitz</t>
  </si>
  <si>
    <t>Heinrich</t>
  </si>
  <si>
    <t>Zucalli</t>
  </si>
  <si>
    <t>Karl</t>
  </si>
  <si>
    <t>Breithofer</t>
  </si>
  <si>
    <t>Markus</t>
  </si>
  <si>
    <t xml:space="preserve">Oberroithmair </t>
  </si>
  <si>
    <t>Klinger</t>
  </si>
  <si>
    <t>Hermann</t>
  </si>
  <si>
    <t>Herold</t>
  </si>
  <si>
    <t>Blümert</t>
  </si>
  <si>
    <t>Erwin</t>
  </si>
  <si>
    <t xml:space="preserve">Postl </t>
  </si>
  <si>
    <t>Raimund</t>
  </si>
  <si>
    <t>Linzer</t>
  </si>
  <si>
    <t>Marco</t>
  </si>
  <si>
    <t>Dennis</t>
  </si>
  <si>
    <t>Skodic</t>
  </si>
  <si>
    <t>Florian</t>
  </si>
  <si>
    <t xml:space="preserve">Koren </t>
  </si>
  <si>
    <t>Marc</t>
  </si>
  <si>
    <t xml:space="preserve">Müller </t>
  </si>
  <si>
    <t>Heinz</t>
  </si>
  <si>
    <t>Jahrmann</t>
  </si>
  <si>
    <t>Ricardo</t>
  </si>
  <si>
    <t>Eder</t>
  </si>
  <si>
    <t>Martin</t>
  </si>
  <si>
    <t>Hochsteiner</t>
  </si>
  <si>
    <t>Daniel</t>
  </si>
  <si>
    <t>Grassauer</t>
  </si>
  <si>
    <t>Stefan</t>
  </si>
  <si>
    <t>Hoffmann</t>
  </si>
  <si>
    <t>Götschl</t>
  </si>
  <si>
    <t>Fürstenfeld</t>
  </si>
  <si>
    <t>MM Novopan</t>
  </si>
  <si>
    <t>GSZ Graz</t>
  </si>
  <si>
    <t>Pici's Tragöß</t>
  </si>
  <si>
    <t>Freilos</t>
  </si>
  <si>
    <t>Stadler</t>
  </si>
  <si>
    <t>Kurt</t>
  </si>
  <si>
    <t>Plank Gerhard</t>
  </si>
  <si>
    <t>Stocker Armin</t>
  </si>
  <si>
    <t>Jahrmann Ricardo</t>
  </si>
  <si>
    <t>Skodic Florian</t>
  </si>
  <si>
    <t>Klinger Hermann</t>
  </si>
  <si>
    <t>Tychi Peter</t>
  </si>
  <si>
    <t>Hatz Udo</t>
  </si>
  <si>
    <t>Grassauer Stefan</t>
  </si>
  <si>
    <t>Postl Raimund</t>
  </si>
  <si>
    <t>Pappitsch Erich</t>
  </si>
  <si>
    <t>Götschl Martin</t>
  </si>
  <si>
    <t>Zitz Heinrich</t>
  </si>
  <si>
    <t>Dunkl Günther</t>
  </si>
  <si>
    <t>Eder Martin</t>
  </si>
  <si>
    <t>Oberroithmair Dennis</t>
  </si>
  <si>
    <t>Stadler Kurt</t>
  </si>
  <si>
    <t>Breithofer Markus</t>
  </si>
  <si>
    <t>Hochsteiner Daniel</t>
  </si>
  <si>
    <t>Müller Heinz</t>
  </si>
  <si>
    <t>Zucalli Karl</t>
  </si>
  <si>
    <t>Trescher Marcel</t>
  </si>
  <si>
    <t>Hoffmann Andreas</t>
  </si>
  <si>
    <t>Herold Gerhard</t>
  </si>
  <si>
    <t>Bernhard Christian</t>
  </si>
  <si>
    <t>Guttmann Andreas</t>
  </si>
  <si>
    <t>Divjak Andreas</t>
  </si>
  <si>
    <t>Blümert Erwin</t>
  </si>
  <si>
    <t>Oberroithmair Markus</t>
  </si>
  <si>
    <t>Linzer Marco</t>
  </si>
  <si>
    <t>Schmid Fabian</t>
  </si>
  <si>
    <t>Koren Marc</t>
  </si>
  <si>
    <t>Berhard Christian</t>
  </si>
  <si>
    <t>Divjak Andras</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</si>
</sst>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h:mm"/>
    <numFmt numFmtId="187" formatCode="&quot;Ja&quot;;&quot;Ja&quot;;&quot;Nein&quot;"/>
    <numFmt numFmtId="188" formatCode="&quot;Wahr&quot;;&quot;Wahr&quot;;&quot;Falsch&quot;"/>
    <numFmt numFmtId="189" formatCode="&quot;Ein&quot;;&quot;Ein&quot;;&quot;Aus&quot;"/>
    <numFmt numFmtId="190" formatCode="[$€-2]\ #,##0.00_);[Red]\([$€-2]\ #,##0.00\)"/>
    <numFmt numFmtId="191" formatCode="mm/yy"/>
    <numFmt numFmtId="192" formatCode="d/\ mmmm\ yyyy"/>
    <numFmt numFmtId="193" formatCode="dd/mm/yyyy;@"/>
    <numFmt numFmtId="194" formatCode="dd/mm/yy;@"/>
    <numFmt numFmtId="195" formatCode="hh:mm;@"/>
  </numFmts>
  <fonts count="44">
    <font>
      <sz val="10"/>
      <name val="Arial"/>
      <family val="0"/>
    </font>
    <font>
      <sz val="6"/>
      <name val="Arial"/>
      <family val="2"/>
    </font>
    <font>
      <b/>
      <sz val="12"/>
      <name val="Arial"/>
      <family val="2"/>
    </font>
    <font>
      <b/>
      <sz val="10"/>
      <color indexed="12"/>
      <name val="Arial"/>
      <family val="2"/>
    </font>
    <font>
      <b/>
      <sz val="10"/>
      <name val="Arial"/>
      <family val="2"/>
    </font>
    <font>
      <sz val="9"/>
      <name val="Arial"/>
      <family val="2"/>
    </font>
    <font>
      <u val="single"/>
      <sz val="10"/>
      <color indexed="12"/>
      <name val="Arial"/>
      <family val="2"/>
    </font>
    <font>
      <u val="single"/>
      <sz val="10"/>
      <color indexed="36"/>
      <name val="Arial"/>
      <family val="2"/>
    </font>
    <font>
      <sz val="8"/>
      <name val="Arial"/>
      <family val="2"/>
    </font>
    <font>
      <b/>
      <sz val="14"/>
      <name val="Arial"/>
      <family val="2"/>
    </font>
    <font>
      <b/>
      <sz val="9"/>
      <color indexed="10"/>
      <name val="Arial"/>
      <family val="2"/>
    </font>
    <font>
      <b/>
      <sz val="9"/>
      <color indexed="12"/>
      <name val="Arial"/>
      <family val="2"/>
    </font>
    <font>
      <sz val="12"/>
      <name val="Arial"/>
      <family val="2"/>
    </font>
    <font>
      <b/>
      <sz val="16"/>
      <name val="Arial"/>
      <family val="2"/>
    </font>
    <font>
      <b/>
      <sz val="9"/>
      <name val="Arial"/>
      <family val="2"/>
    </font>
    <font>
      <b/>
      <sz val="7"/>
      <name val="Arial"/>
      <family val="2"/>
    </font>
    <font>
      <sz val="7"/>
      <name val="Arial"/>
      <family val="2"/>
    </font>
    <font>
      <b/>
      <sz val="7"/>
      <color indexed="12"/>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
      <color indexed="12"/>
      <name val="Arial"/>
      <family val="2"/>
    </font>
    <font>
      <b/>
      <sz val="13"/>
      <name val="Arial"/>
      <family val="2"/>
    </font>
    <font>
      <b/>
      <sz val="7"/>
      <color indexed="10"/>
      <name val="Arial"/>
      <family val="2"/>
    </font>
    <font>
      <sz val="10"/>
      <color indexed="10"/>
      <name val="Arial"/>
      <family val="2"/>
    </font>
    <font>
      <b/>
      <sz val="8"/>
      <name val="Arial"/>
      <family val="2"/>
    </font>
    <font>
      <b/>
      <i/>
      <sz val="18"/>
      <name val="Arial"/>
      <family val="2"/>
    </font>
    <font>
      <b/>
      <sz val="9.5"/>
      <name val="Arial"/>
      <family val="2"/>
    </font>
    <font>
      <b/>
      <sz val="9"/>
      <color rgb="FFFF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
      <patternFill patternType="solid">
        <fgColor rgb="FFFF9900"/>
        <bgColor indexed="64"/>
      </patternFill>
    </fill>
    <fill>
      <patternFill patternType="solid">
        <fgColor rgb="FFFFCC00"/>
        <bgColor indexed="64"/>
      </patternFill>
    </fill>
    <fill>
      <patternFill patternType="solid">
        <fgColor rgb="FFCCCCFF"/>
        <bgColor indexed="64"/>
      </patternFill>
    </fill>
    <fill>
      <patternFill patternType="solid">
        <fgColor rgb="FFCCFF99"/>
        <bgColor indexed="64"/>
      </patternFill>
    </fill>
  </fills>
  <borders count="6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medium"/>
      <bottom>
        <color indexed="63"/>
      </bottom>
    </border>
    <border>
      <left style="medium"/>
      <right style="thin"/>
      <top style="thin"/>
      <bottom style="thin"/>
    </border>
    <border>
      <left style="thin"/>
      <right>
        <color indexed="63"/>
      </right>
      <top style="medium"/>
      <bottom>
        <color indexed="63"/>
      </bottom>
    </border>
    <border>
      <left style="medium"/>
      <right style="thin"/>
      <top style="medium"/>
      <bottom style="thin"/>
    </border>
    <border>
      <left style="medium"/>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thin"/>
      <top style="thin"/>
      <bottom style="thin"/>
    </border>
    <border>
      <left style="medium"/>
      <right style="medium"/>
      <top style="thin"/>
      <bottom>
        <color indexed="63"/>
      </bottom>
    </border>
    <border>
      <left style="medium"/>
      <right style="thin"/>
      <top style="thin"/>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style="medium"/>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20" borderId="1" applyNumberFormat="0" applyAlignment="0" applyProtection="0"/>
    <xf numFmtId="0" fontId="22" fillId="20" borderId="2" applyNumberFormat="0" applyAlignment="0" applyProtection="0"/>
    <xf numFmtId="0" fontId="7" fillId="0" borderId="0" applyNumberFormat="0" applyFill="0" applyBorder="0" applyAlignment="0" applyProtection="0"/>
    <xf numFmtId="183" fontId="0" fillId="0" borderId="0" applyFont="0" applyFill="0" applyBorder="0" applyAlignment="0" applyProtection="0"/>
    <xf numFmtId="0" fontId="23" fillId="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44" fontId="0" fillId="0" borderId="0" applyFont="0" applyFill="0" applyBorder="0" applyAlignment="0" applyProtection="0"/>
    <xf numFmtId="0" fontId="26" fillId="4" borderId="0" applyNumberFormat="0" applyBorder="0" applyAlignment="0" applyProtection="0"/>
    <xf numFmtId="185" fontId="0" fillId="0" borderId="0" applyFont="0" applyFill="0" applyBorder="0" applyAlignment="0" applyProtection="0"/>
    <xf numFmtId="0" fontId="6" fillId="0" borderId="0" applyNumberFormat="0" applyFill="0" applyBorder="0" applyAlignment="0" applyProtection="0"/>
    <xf numFmtId="0" fontId="27"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8" fillId="3" borderId="0" applyNumberFormat="0" applyBorder="0" applyAlignment="0" applyProtection="0"/>
    <xf numFmtId="0" fontId="0" fillId="0" borderId="0">
      <alignment/>
      <protection/>
    </xf>
    <xf numFmtId="49" fontId="0" fillId="0" borderId="0">
      <alignment horizontal="center" vertical="center"/>
      <protection locked="0"/>
    </xf>
    <xf numFmtId="49" fontId="0" fillId="0" borderId="0">
      <alignment horizontal="center" vertical="center"/>
      <protection locked="0"/>
    </xf>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0" borderId="0" applyNumberFormat="0" applyFill="0" applyBorder="0" applyAlignment="0" applyProtection="0"/>
    <xf numFmtId="0" fontId="35" fillId="23" borderId="9" applyNumberFormat="0" applyAlignment="0" applyProtection="0"/>
  </cellStyleXfs>
  <cellXfs count="211">
    <xf numFmtId="0" fontId="0" fillId="0" borderId="0" xfId="0" applyAlignment="1">
      <alignment/>
    </xf>
    <xf numFmtId="0" fontId="0" fillId="0" borderId="0" xfId="55" applyNumberFormat="1" applyFont="1" applyBorder="1" applyProtection="1">
      <alignment horizontal="center" vertical="center"/>
      <protection hidden="1"/>
    </xf>
    <xf numFmtId="0" fontId="0" fillId="0" borderId="0" xfId="0" applyFill="1" applyAlignment="1" applyProtection="1">
      <alignment vertical="center"/>
      <protection hidden="1"/>
    </xf>
    <xf numFmtId="0" fontId="5" fillId="0" borderId="0" xfId="0" applyFont="1" applyFill="1" applyAlignment="1" applyProtection="1">
      <alignment horizontal="center" vertical="center"/>
      <protection hidden="1"/>
    </xf>
    <xf numFmtId="0" fontId="1" fillId="0" borderId="0" xfId="0" applyFont="1" applyFill="1" applyAlignment="1" applyProtection="1">
      <alignment vertical="center"/>
      <protection hidden="1"/>
    </xf>
    <xf numFmtId="20" fontId="3" fillId="0" borderId="0" xfId="0" applyNumberFormat="1" applyFont="1" applyFill="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1" fillId="0" borderId="0" xfId="0" applyFont="1" applyFill="1" applyBorder="1" applyAlignment="1" applyProtection="1">
      <alignment vertical="center"/>
      <protection hidden="1"/>
    </xf>
    <xf numFmtId="0" fontId="0" fillId="0" borderId="0" xfId="0" applyFill="1" applyAlignment="1" applyProtection="1">
      <alignment horizontal="center" vertical="center"/>
      <protection hidden="1"/>
    </xf>
    <xf numFmtId="0" fontId="0" fillId="0" borderId="0" xfId="0" applyAlignment="1" applyProtection="1">
      <alignment/>
      <protection hidden="1"/>
    </xf>
    <xf numFmtId="0" fontId="0" fillId="0" borderId="0" xfId="0" applyAlignment="1" applyProtection="1">
      <alignment vertical="center"/>
      <protection hidden="1"/>
    </xf>
    <xf numFmtId="0" fontId="8" fillId="24" borderId="10" xfId="0" applyFont="1" applyFill="1" applyBorder="1" applyAlignment="1" applyProtection="1">
      <alignment horizontal="right" vertical="center"/>
      <protection hidden="1"/>
    </xf>
    <xf numFmtId="0" fontId="8" fillId="24" borderId="11" xfId="0" applyFont="1" applyFill="1" applyBorder="1" applyAlignment="1" applyProtection="1">
      <alignment horizontal="left" vertical="center"/>
      <protection hidden="1"/>
    </xf>
    <xf numFmtId="0" fontId="4" fillId="24" borderId="11" xfId="0" applyFont="1" applyFill="1" applyBorder="1" applyAlignment="1" applyProtection="1">
      <alignment horizontal="center" vertical="center"/>
      <protection hidden="1"/>
    </xf>
    <xf numFmtId="0" fontId="4" fillId="24" borderId="11" xfId="0" applyFont="1" applyFill="1" applyBorder="1" applyAlignment="1" applyProtection="1">
      <alignment horizontal="left" vertical="center"/>
      <protection hidden="1"/>
    </xf>
    <xf numFmtId="0" fontId="8" fillId="24" borderId="11" xfId="0" applyFont="1" applyFill="1" applyBorder="1" applyAlignment="1" applyProtection="1">
      <alignment horizontal="right" vertical="center"/>
      <protection hidden="1"/>
    </xf>
    <xf numFmtId="0" fontId="8" fillId="24" borderId="12" xfId="0" applyFont="1" applyFill="1" applyBorder="1" applyAlignment="1" applyProtection="1">
      <alignment horizontal="left" vertical="center"/>
      <protection hidden="1"/>
    </xf>
    <xf numFmtId="0" fontId="0" fillId="0" borderId="0" xfId="0" applyAlignment="1" applyProtection="1">
      <alignment/>
      <protection hidden="1"/>
    </xf>
    <xf numFmtId="0" fontId="0" fillId="0" borderId="0" xfId="0" applyAlignment="1" applyProtection="1">
      <alignment horizontal="left" vertical="center"/>
      <protection hidden="1"/>
    </xf>
    <xf numFmtId="0" fontId="0" fillId="0" borderId="0" xfId="0"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2" fillId="0" borderId="0" xfId="0" applyFont="1" applyFill="1" applyAlignment="1" applyProtection="1">
      <alignment vertical="center"/>
      <protection hidden="1"/>
    </xf>
    <xf numFmtId="0" fontId="1"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Alignment="1" applyProtection="1">
      <alignment horizontal="center" vertical="center"/>
      <protection hidden="1"/>
    </xf>
    <xf numFmtId="49" fontId="18" fillId="0" borderId="0" xfId="0" applyNumberFormat="1" applyFont="1" applyAlignment="1" applyProtection="1">
      <alignment vertical="center"/>
      <protection hidden="1"/>
    </xf>
    <xf numFmtId="0" fontId="5" fillId="0" borderId="0" xfId="0" applyFont="1" applyBorder="1" applyAlignment="1" applyProtection="1">
      <alignment vertical="center"/>
      <protection hidden="1"/>
    </xf>
    <xf numFmtId="0" fontId="16" fillId="0" borderId="0" xfId="0" applyFont="1" applyAlignment="1" applyProtection="1">
      <alignment vertical="center"/>
      <protection hidden="1"/>
    </xf>
    <xf numFmtId="0" fontId="16"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2" fillId="0" borderId="0" xfId="0" applyFont="1" applyAlignment="1" applyProtection="1">
      <alignment horizontal="center" vertical="center"/>
      <protection hidden="1"/>
    </xf>
    <xf numFmtId="0" fontId="16" fillId="0" borderId="0" xfId="0" applyFont="1" applyBorder="1" applyAlignment="1" applyProtection="1">
      <alignment vertical="center"/>
      <protection hidden="1"/>
    </xf>
    <xf numFmtId="0" fontId="12" fillId="0" borderId="0" xfId="0" applyFont="1" applyBorder="1" applyAlignment="1" applyProtection="1">
      <alignment vertical="center"/>
      <protection hidden="1"/>
    </xf>
    <xf numFmtId="0" fontId="16" fillId="0" borderId="0" xfId="0" applyFont="1" applyBorder="1" applyAlignment="1" applyProtection="1">
      <alignment horizontal="center" vertical="center"/>
      <protection hidden="1"/>
    </xf>
    <xf numFmtId="20" fontId="17" fillId="0" borderId="0" xfId="0" applyNumberFormat="1" applyFont="1" applyAlignment="1" applyProtection="1">
      <alignment vertical="center"/>
      <protection hidden="1"/>
    </xf>
    <xf numFmtId="0" fontId="17" fillId="0" borderId="0" xfId="0" applyFont="1" applyBorder="1" applyAlignment="1" applyProtection="1">
      <alignment vertical="center"/>
      <protection hidden="1"/>
    </xf>
    <xf numFmtId="0" fontId="16"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vertical="center"/>
      <protection hidden="1"/>
    </xf>
    <xf numFmtId="0" fontId="17" fillId="0" borderId="0" xfId="0" applyFont="1" applyAlignment="1" applyProtection="1">
      <alignment vertical="center"/>
      <protection hidden="1"/>
    </xf>
    <xf numFmtId="20" fontId="17" fillId="0" borderId="0" xfId="0" applyNumberFormat="1" applyFont="1" applyAlignment="1" applyProtection="1">
      <alignment horizontal="right" vertical="center"/>
      <protection hidden="1"/>
    </xf>
    <xf numFmtId="0" fontId="38" fillId="0" borderId="0" xfId="0" applyFont="1" applyAlignment="1" applyProtection="1">
      <alignment horizontal="right" vertical="center"/>
      <protection hidden="1"/>
    </xf>
    <xf numFmtId="0" fontId="38" fillId="0" borderId="0" xfId="0" applyFont="1" applyAlignment="1" applyProtection="1">
      <alignment horizontal="left" vertical="center"/>
      <protection hidden="1"/>
    </xf>
    <xf numFmtId="0" fontId="38" fillId="0" borderId="0" xfId="0" applyFont="1" applyAlignment="1" applyProtection="1">
      <alignment vertical="center"/>
      <protection hidden="1"/>
    </xf>
    <xf numFmtId="0" fontId="17" fillId="0" borderId="0" xfId="0" applyFont="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16" fillId="0" borderId="14" xfId="0" applyFont="1" applyBorder="1" applyAlignment="1" applyProtection="1">
      <alignment vertical="center"/>
      <protection hidden="1"/>
    </xf>
    <xf numFmtId="0" fontId="16" fillId="0" borderId="15" xfId="0" applyFont="1" applyBorder="1" applyAlignment="1" applyProtection="1">
      <alignment horizontal="center" vertical="center"/>
      <protection hidden="1"/>
    </xf>
    <xf numFmtId="0" fontId="16" fillId="0" borderId="13"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16" fillId="0" borderId="17" xfId="0" applyFont="1" applyBorder="1" applyAlignment="1" applyProtection="1">
      <alignment horizontal="center" vertical="center"/>
      <protection hidden="1"/>
    </xf>
    <xf numFmtId="0" fontId="0" fillId="0" borderId="0" xfId="0" applyBorder="1" applyAlignment="1" applyProtection="1">
      <alignment vertical="center"/>
      <protection hidden="1"/>
    </xf>
    <xf numFmtId="0" fontId="16" fillId="0" borderId="18" xfId="0" applyFont="1" applyBorder="1" applyAlignment="1" applyProtection="1">
      <alignment horizontal="center" vertical="center"/>
      <protection hidden="1"/>
    </xf>
    <xf numFmtId="0" fontId="16" fillId="0" borderId="19" xfId="0" applyFont="1" applyBorder="1" applyAlignment="1" applyProtection="1">
      <alignment vertical="center"/>
      <protection hidden="1"/>
    </xf>
    <xf numFmtId="0" fontId="16" fillId="0" borderId="20" xfId="0" applyFont="1" applyBorder="1" applyAlignment="1" applyProtection="1">
      <alignment horizontal="center" vertical="center"/>
      <protection hidden="1"/>
    </xf>
    <xf numFmtId="0" fontId="16" fillId="0" borderId="18" xfId="0" applyFont="1" applyBorder="1" applyAlignment="1" applyProtection="1">
      <alignment vertical="center"/>
      <protection hidden="1"/>
    </xf>
    <xf numFmtId="0" fontId="16" fillId="0" borderId="21" xfId="0" applyFont="1" applyBorder="1" applyAlignment="1" applyProtection="1">
      <alignment vertical="center"/>
      <protection hidden="1"/>
    </xf>
    <xf numFmtId="0" fontId="14" fillId="0" borderId="0" xfId="0" applyFont="1" applyFill="1" applyBorder="1" applyAlignment="1" applyProtection="1">
      <alignment vertical="center" wrapText="1"/>
      <protection hidden="1"/>
    </xf>
    <xf numFmtId="0" fontId="10" fillId="0" borderId="0" xfId="0" applyFont="1" applyBorder="1" applyAlignment="1" applyProtection="1">
      <alignment vertical="center"/>
      <protection hidden="1"/>
    </xf>
    <xf numFmtId="0" fontId="14" fillId="0" borderId="0" xfId="0" applyFont="1" applyBorder="1" applyAlignment="1" applyProtection="1">
      <alignment horizontal="left" vertical="center"/>
      <protection hidden="1"/>
    </xf>
    <xf numFmtId="0" fontId="14" fillId="0" borderId="0" xfId="0" applyFont="1" applyFill="1" applyBorder="1" applyAlignment="1" applyProtection="1">
      <alignment horizontal="left" vertical="center"/>
      <protection hidden="1"/>
    </xf>
    <xf numFmtId="0" fontId="14" fillId="0" borderId="0" xfId="0" applyFont="1" applyBorder="1" applyAlignment="1" applyProtection="1">
      <alignment vertical="center"/>
      <protection hidden="1"/>
    </xf>
    <xf numFmtId="0" fontId="16" fillId="0" borderId="0" xfId="0" applyFont="1" applyAlignment="1" applyProtection="1">
      <alignment horizontal="left" vertical="center"/>
      <protection hidden="1"/>
    </xf>
    <xf numFmtId="0" fontId="0" fillId="0" borderId="0" xfId="0" applyFill="1" applyBorder="1" applyAlignment="1" applyProtection="1">
      <alignment horizontal="center" vertical="center"/>
      <protection hidden="1"/>
    </xf>
    <xf numFmtId="0" fontId="40" fillId="0" borderId="0" xfId="0" applyFont="1" applyAlignment="1" applyProtection="1">
      <alignment/>
      <protection hidden="1"/>
    </xf>
    <xf numFmtId="0" fontId="39" fillId="0" borderId="0" xfId="0" applyFont="1" applyFill="1" applyAlignment="1" applyProtection="1">
      <alignment/>
      <protection hidden="1"/>
    </xf>
    <xf numFmtId="0" fontId="13" fillId="0" borderId="0" xfId="0" applyFont="1" applyAlignment="1" applyProtection="1">
      <alignment vertical="center"/>
      <protection hidden="1"/>
    </xf>
    <xf numFmtId="0" fontId="2" fillId="0" borderId="0" xfId="0" applyFont="1" applyFill="1" applyBorder="1" applyAlignment="1" applyProtection="1">
      <alignment vertical="center"/>
      <protection hidden="1"/>
    </xf>
    <xf numFmtId="0" fontId="5" fillId="0" borderId="0" xfId="0" applyFont="1" applyFill="1" applyAlignment="1" applyProtection="1">
      <alignment horizontal="right" vertical="top"/>
      <protection hidden="1"/>
    </xf>
    <xf numFmtId="0" fontId="5" fillId="0" borderId="0" xfId="0" applyFont="1" applyFill="1" applyAlignment="1" applyProtection="1">
      <alignment horizontal="right"/>
      <protection hidden="1"/>
    </xf>
    <xf numFmtId="0" fontId="13" fillId="0" borderId="0" xfId="0" applyFont="1" applyFill="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4" fillId="0" borderId="0" xfId="0" applyFont="1" applyBorder="1" applyAlignment="1" applyProtection="1">
      <alignment vertical="center"/>
      <protection hidden="1"/>
    </xf>
    <xf numFmtId="0" fontId="0" fillId="0" borderId="0" xfId="0" applyFont="1" applyAlignment="1">
      <alignment/>
    </xf>
    <xf numFmtId="0" fontId="0" fillId="0" borderId="0" xfId="0" applyFont="1" applyAlignment="1" applyProtection="1">
      <alignment/>
      <protection hidden="1"/>
    </xf>
    <xf numFmtId="0" fontId="1" fillId="0" borderId="0" xfId="0" applyFont="1" applyFill="1" applyAlignment="1" applyProtection="1">
      <alignment horizontal="center"/>
      <protection hidden="1"/>
    </xf>
    <xf numFmtId="0" fontId="36" fillId="0" borderId="0" xfId="0" applyFont="1" applyBorder="1" applyAlignment="1" applyProtection="1">
      <alignment horizontal="left" vertical="center"/>
      <protection hidden="1"/>
    </xf>
    <xf numFmtId="0" fontId="17" fillId="0" borderId="22" xfId="0" applyFont="1" applyFill="1" applyBorder="1" applyAlignment="1" applyProtection="1">
      <alignment horizontal="center" vertical="center"/>
      <protection hidden="1"/>
    </xf>
    <xf numFmtId="0" fontId="17" fillId="0" borderId="23"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0" fontId="17" fillId="0" borderId="22" xfId="0" applyFont="1" applyBorder="1" applyAlignment="1" applyProtection="1">
      <alignment horizontal="center" vertical="center"/>
      <protection hidden="1"/>
    </xf>
    <xf numFmtId="0" fontId="17" fillId="0" borderId="21" xfId="0" applyFont="1" applyBorder="1" applyAlignment="1" applyProtection="1">
      <alignment horizontal="center" vertical="center"/>
      <protection hidden="1"/>
    </xf>
    <xf numFmtId="0" fontId="16" fillId="0" borderId="22" xfId="0" applyFont="1" applyBorder="1" applyAlignment="1" applyProtection="1">
      <alignment vertical="center"/>
      <protection hidden="1"/>
    </xf>
    <xf numFmtId="0" fontId="17" fillId="0" borderId="23" xfId="0" applyFont="1" applyBorder="1" applyAlignment="1" applyProtection="1">
      <alignment horizontal="center" vertical="center"/>
      <protection hidden="1"/>
    </xf>
    <xf numFmtId="0" fontId="15" fillId="0" borderId="21" xfId="0" applyFont="1" applyBorder="1" applyAlignment="1" applyProtection="1">
      <alignment horizontal="center" vertical="center"/>
      <protection hidden="1"/>
    </xf>
    <xf numFmtId="0" fontId="16" fillId="0" borderId="23" xfId="0" applyFont="1" applyBorder="1" applyAlignment="1" applyProtection="1">
      <alignment vertical="center"/>
      <protection hidden="1"/>
    </xf>
    <xf numFmtId="0" fontId="0" fillId="0" borderId="0" xfId="0" applyAlignment="1">
      <alignment/>
    </xf>
    <xf numFmtId="0" fontId="4" fillId="0" borderId="0" xfId="0" applyFont="1" applyAlignment="1">
      <alignment horizontal="right" vertical="center"/>
    </xf>
    <xf numFmtId="0" fontId="0" fillId="0" borderId="0" xfId="0" applyFont="1" applyFill="1" applyAlignment="1" applyProtection="1">
      <alignment/>
      <protection hidden="1"/>
    </xf>
    <xf numFmtId="0" fontId="0" fillId="0" borderId="0" xfId="0" applyFill="1" applyAlignment="1" applyProtection="1">
      <alignment/>
      <protection hidden="1"/>
    </xf>
    <xf numFmtId="0" fontId="0" fillId="0" borderId="0" xfId="0" applyBorder="1" applyAlignment="1" applyProtection="1">
      <alignment horizontal="left" vertical="center"/>
      <protection hidden="1"/>
    </xf>
    <xf numFmtId="0" fontId="0" fillId="0" borderId="0" xfId="0" applyBorder="1" applyAlignment="1" applyProtection="1">
      <alignment horizontal="center" vertical="center"/>
      <protection hidden="1"/>
    </xf>
    <xf numFmtId="0" fontId="4" fillId="0" borderId="24" xfId="0" applyFont="1" applyFill="1" applyBorder="1" applyAlignment="1" applyProtection="1">
      <alignment horizontal="center" vertical="center"/>
      <protection hidden="1"/>
    </xf>
    <xf numFmtId="0" fontId="0"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center" vertical="center"/>
      <protection hidden="1"/>
    </xf>
    <xf numFmtId="0" fontId="4" fillId="0" borderId="25"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4" fillId="0" borderId="32" xfId="0" applyFont="1" applyFill="1" applyBorder="1" applyAlignment="1" applyProtection="1">
      <alignment horizontal="center" vertical="center"/>
      <protection hidden="1"/>
    </xf>
    <xf numFmtId="0" fontId="8" fillId="0" borderId="33"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195" fontId="0" fillId="0" borderId="0" xfId="0" applyNumberFormat="1" applyAlignment="1">
      <alignment/>
    </xf>
    <xf numFmtId="0" fontId="8" fillId="24" borderId="36" xfId="0" applyFont="1" applyFill="1" applyBorder="1" applyAlignment="1" applyProtection="1">
      <alignment horizontal="right" vertical="center"/>
      <protection hidden="1"/>
    </xf>
    <xf numFmtId="0" fontId="8" fillId="24" borderId="37" xfId="0" applyFont="1" applyFill="1" applyBorder="1" applyAlignment="1" applyProtection="1">
      <alignment horizontal="left" vertical="center"/>
      <protection hidden="1"/>
    </xf>
    <xf numFmtId="0" fontId="4" fillId="24" borderId="37" xfId="0" applyFont="1" applyFill="1" applyBorder="1" applyAlignment="1" applyProtection="1">
      <alignment horizontal="center" vertical="center"/>
      <protection hidden="1"/>
    </xf>
    <xf numFmtId="0" fontId="4" fillId="24" borderId="37" xfId="0" applyFont="1" applyFill="1" applyBorder="1" applyAlignment="1" applyProtection="1">
      <alignment horizontal="left" vertical="center"/>
      <protection hidden="1"/>
    </xf>
    <xf numFmtId="0" fontId="8" fillId="24" borderId="37" xfId="0" applyFont="1" applyFill="1" applyBorder="1" applyAlignment="1" applyProtection="1">
      <alignment horizontal="right" vertical="center"/>
      <protection hidden="1"/>
    </xf>
    <xf numFmtId="0" fontId="8" fillId="24" borderId="38" xfId="0" applyFont="1" applyFill="1" applyBorder="1" applyAlignment="1" applyProtection="1">
      <alignment horizontal="left" vertical="center"/>
      <protection hidden="1"/>
    </xf>
    <xf numFmtId="0" fontId="0" fillId="0" borderId="0" xfId="55" applyNumberFormat="1" applyFont="1" applyAlignment="1" applyProtection="1">
      <alignment horizontal="center" vertical="center"/>
      <protection hidden="1"/>
    </xf>
    <xf numFmtId="49" fontId="0" fillId="0" borderId="33" xfId="55" applyNumberFormat="1" applyFont="1" applyBorder="1" applyAlignment="1" applyProtection="1">
      <alignment horizontal="center" vertical="center"/>
      <protection hidden="1"/>
    </xf>
    <xf numFmtId="0" fontId="0" fillId="0" borderId="27" xfId="55" applyNumberFormat="1" applyFont="1" applyBorder="1" applyAlignment="1" applyProtection="1">
      <alignment horizontal="center" vertical="center"/>
      <protection locked="0"/>
    </xf>
    <xf numFmtId="0" fontId="0" fillId="0" borderId="39" xfId="55" applyNumberFormat="1" applyFont="1" applyBorder="1" applyAlignment="1" applyProtection="1">
      <alignment horizontal="center" vertical="center"/>
      <protection locked="0"/>
    </xf>
    <xf numFmtId="49" fontId="0" fillId="0" borderId="34" xfId="55" applyNumberFormat="1" applyFont="1" applyBorder="1" applyAlignment="1" applyProtection="1">
      <alignment horizontal="center" vertical="center"/>
      <protection hidden="1"/>
    </xf>
    <xf numFmtId="0" fontId="0" fillId="0" borderId="25" xfId="55" applyNumberFormat="1" applyFont="1" applyBorder="1" applyAlignment="1" applyProtection="1">
      <alignment horizontal="center" vertical="center"/>
      <protection locked="0"/>
    </xf>
    <xf numFmtId="0" fontId="0" fillId="0" borderId="40" xfId="55" applyNumberFormat="1" applyFont="1" applyBorder="1" applyAlignment="1" applyProtection="1">
      <alignment horizontal="center" vertical="center"/>
      <protection locked="0"/>
    </xf>
    <xf numFmtId="49" fontId="0" fillId="0" borderId="41" xfId="55" applyNumberFormat="1" applyFont="1" applyBorder="1" applyAlignment="1" applyProtection="1">
      <alignment horizontal="center" vertical="center"/>
      <protection hidden="1"/>
    </xf>
    <xf numFmtId="0" fontId="0" fillId="2" borderId="42" xfId="55" applyNumberFormat="1" applyFont="1" applyFill="1" applyBorder="1" applyAlignment="1" applyProtection="1">
      <alignment horizontal="center" vertical="center"/>
      <protection locked="0"/>
    </xf>
    <xf numFmtId="0" fontId="0" fillId="0" borderId="22" xfId="55" applyNumberFormat="1" applyFont="1" applyBorder="1" applyAlignment="1" applyProtection="1">
      <alignment horizontal="center" vertical="center"/>
      <protection locked="0"/>
    </xf>
    <xf numFmtId="49" fontId="4" fillId="0" borderId="43" xfId="55" applyNumberFormat="1" applyFont="1" applyBorder="1" applyAlignment="1" applyProtection="1">
      <alignment horizontal="center" vertical="center"/>
      <protection hidden="1"/>
    </xf>
    <xf numFmtId="0" fontId="0" fillId="0" borderId="44" xfId="55" applyNumberFormat="1" applyFont="1" applyBorder="1" applyAlignment="1" applyProtection="1">
      <alignment horizontal="center" vertical="center"/>
      <protection hidden="1"/>
    </xf>
    <xf numFmtId="0" fontId="0" fillId="0" borderId="45" xfId="55" applyNumberFormat="1" applyFont="1" applyBorder="1" applyAlignment="1" applyProtection="1">
      <alignment horizontal="center" vertical="center"/>
      <protection hidden="1"/>
    </xf>
    <xf numFmtId="0" fontId="4" fillId="0" borderId="46" xfId="55" applyNumberFormat="1" applyFont="1" applyBorder="1" applyAlignment="1" applyProtection="1">
      <alignment horizontal="center" vertical="center"/>
      <protection hidden="1"/>
    </xf>
    <xf numFmtId="49" fontId="0" fillId="0" borderId="0" xfId="0" applyNumberFormat="1" applyAlignment="1" applyProtection="1">
      <alignment vertical="center"/>
      <protection hidden="1"/>
    </xf>
    <xf numFmtId="49" fontId="0" fillId="0" borderId="47" xfId="55" applyNumberFormat="1" applyFont="1" applyBorder="1" applyAlignment="1" applyProtection="1">
      <alignment horizontal="center" vertical="center"/>
      <protection hidden="1"/>
    </xf>
    <xf numFmtId="49" fontId="4" fillId="0" borderId="10" xfId="55" applyNumberFormat="1" applyFont="1" applyBorder="1" applyAlignment="1" applyProtection="1">
      <alignment horizontal="center" vertical="center"/>
      <protection hidden="1"/>
    </xf>
    <xf numFmtId="49" fontId="0" fillId="0" borderId="48" xfId="55" applyNumberFormat="1" applyFont="1" applyBorder="1" applyAlignment="1" applyProtection="1">
      <alignment horizontal="center" vertical="center"/>
      <protection hidden="1"/>
    </xf>
    <xf numFmtId="49" fontId="0" fillId="0" borderId="49" xfId="55" applyNumberFormat="1" applyFont="1" applyBorder="1" applyAlignment="1" applyProtection="1">
      <alignment horizontal="center" vertical="center"/>
      <protection hidden="1"/>
    </xf>
    <xf numFmtId="0" fontId="0" fillId="0" borderId="50" xfId="55" applyNumberFormat="1" applyFont="1" applyBorder="1" applyAlignment="1" applyProtection="1">
      <alignment horizontal="center" vertical="center"/>
      <protection hidden="1"/>
    </xf>
    <xf numFmtId="0" fontId="0" fillId="0" borderId="51" xfId="55" applyNumberFormat="1" applyFont="1" applyBorder="1" applyAlignment="1" applyProtection="1">
      <alignment horizontal="center" vertical="center"/>
      <protection hidden="1"/>
    </xf>
    <xf numFmtId="0" fontId="4" fillId="0" borderId="52" xfId="55" applyNumberFormat="1" applyFont="1" applyBorder="1" applyAlignment="1" applyProtection="1">
      <alignment horizontal="center" vertical="center"/>
      <protection hidden="1"/>
    </xf>
    <xf numFmtId="0" fontId="0" fillId="0" borderId="53" xfId="55" applyNumberFormat="1" applyFont="1" applyBorder="1" applyAlignment="1" applyProtection="1">
      <alignment horizontal="center" vertical="center"/>
      <protection locked="0"/>
    </xf>
    <xf numFmtId="0" fontId="0" fillId="0" borderId="54" xfId="55" applyNumberFormat="1" applyFont="1" applyBorder="1" applyAlignment="1" applyProtection="1">
      <alignment horizontal="center" vertical="center"/>
      <protection locked="0"/>
    </xf>
    <xf numFmtId="0" fontId="0" fillId="2" borderId="28" xfId="55" applyNumberFormat="1" applyFont="1" applyFill="1" applyBorder="1" applyAlignment="1" applyProtection="1">
      <alignment horizontal="center" vertical="center"/>
      <protection locked="0"/>
    </xf>
    <xf numFmtId="0" fontId="0" fillId="0" borderId="55" xfId="55" applyNumberFormat="1" applyFont="1" applyBorder="1" applyAlignment="1" applyProtection="1">
      <alignment horizontal="center" vertical="center"/>
      <protection locked="0"/>
    </xf>
    <xf numFmtId="0" fontId="0" fillId="0" borderId="56" xfId="55" applyNumberFormat="1" applyFont="1" applyBorder="1" applyAlignment="1" applyProtection="1">
      <alignment horizontal="center" vertical="center"/>
      <protection locked="0"/>
    </xf>
    <xf numFmtId="0" fontId="13" fillId="0" borderId="0" xfId="0" applyFont="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4" fillId="25" borderId="10" xfId="0" applyFont="1" applyFill="1" applyBorder="1" applyAlignment="1" applyProtection="1">
      <alignment horizontal="center" vertical="center" wrapText="1"/>
      <protection hidden="1"/>
    </xf>
    <xf numFmtId="0" fontId="4" fillId="25" borderId="11" xfId="0" applyFont="1" applyFill="1" applyBorder="1" applyAlignment="1" applyProtection="1">
      <alignment horizontal="center" vertical="center" wrapText="1"/>
      <protection hidden="1"/>
    </xf>
    <xf numFmtId="0" fontId="4" fillId="25" borderId="12"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4" fillId="26" borderId="10" xfId="0" applyFont="1" applyFill="1" applyBorder="1" applyAlignment="1" applyProtection="1">
      <alignment horizontal="center" vertical="center" wrapText="1"/>
      <protection hidden="1"/>
    </xf>
    <xf numFmtId="0" fontId="4" fillId="26" borderId="11" xfId="0" applyFont="1" applyFill="1" applyBorder="1" applyAlignment="1" applyProtection="1">
      <alignment horizontal="center" vertical="center" wrapText="1"/>
      <protection hidden="1"/>
    </xf>
    <xf numFmtId="0" fontId="4" fillId="26" borderId="12" xfId="0" applyFont="1" applyFill="1" applyBorder="1" applyAlignment="1" applyProtection="1">
      <alignment horizontal="center" vertical="center" wrapText="1"/>
      <protection hidden="1"/>
    </xf>
    <xf numFmtId="0" fontId="4" fillId="27" borderId="10" xfId="0" applyFont="1" applyFill="1" applyBorder="1" applyAlignment="1" applyProtection="1">
      <alignment horizontal="center" vertical="center" wrapText="1"/>
      <protection hidden="1"/>
    </xf>
    <xf numFmtId="0" fontId="4" fillId="27" borderId="11" xfId="0" applyFont="1" applyFill="1" applyBorder="1" applyAlignment="1" applyProtection="1">
      <alignment horizontal="center" vertical="center" wrapText="1"/>
      <protection hidden="1"/>
    </xf>
    <xf numFmtId="0" fontId="4" fillId="27" borderId="12" xfId="0" applyFont="1" applyFill="1" applyBorder="1" applyAlignment="1" applyProtection="1">
      <alignment horizontal="center" vertical="center" wrapText="1"/>
      <protection hidden="1"/>
    </xf>
    <xf numFmtId="49" fontId="2" fillId="3" borderId="0" xfId="0" applyNumberFormat="1" applyFont="1" applyFill="1" applyAlignment="1" applyProtection="1">
      <alignment horizontal="center" vertical="center"/>
      <protection hidden="1"/>
    </xf>
    <xf numFmtId="49" fontId="0" fillId="0" borderId="37" xfId="0" applyNumberFormat="1" applyFont="1" applyBorder="1" applyAlignment="1" applyProtection="1">
      <alignment horizontal="center" vertical="center"/>
      <protection hidden="1"/>
    </xf>
    <xf numFmtId="49" fontId="0" fillId="0" borderId="37" xfId="0" applyNumberFormat="1" applyBorder="1" applyAlignment="1" applyProtection="1">
      <alignment horizontal="center" vertical="center"/>
      <protection hidden="1"/>
    </xf>
    <xf numFmtId="195" fontId="42" fillId="0" borderId="32" xfId="56" applyNumberFormat="1" applyFont="1" applyFill="1" applyBorder="1" applyAlignment="1" applyProtection="1">
      <alignment horizontal="center" vertical="center"/>
      <protection hidden="1"/>
    </xf>
    <xf numFmtId="195" fontId="42" fillId="0" borderId="57" xfId="56" applyNumberFormat="1" applyFont="1" applyFill="1" applyBorder="1" applyAlignment="1" applyProtection="1">
      <alignment horizontal="center" vertical="center"/>
      <protection hidden="1"/>
    </xf>
    <xf numFmtId="186" fontId="4" fillId="0" borderId="32" xfId="55" applyNumberFormat="1" applyFont="1" applyFill="1" applyBorder="1" applyAlignment="1" applyProtection="1">
      <alignment horizontal="center" vertical="center"/>
      <protection hidden="1"/>
    </xf>
    <xf numFmtId="186" fontId="4" fillId="0" borderId="57" xfId="55" applyNumberFormat="1" applyFont="1" applyFill="1" applyBorder="1" applyAlignment="1" applyProtection="1">
      <alignment horizontal="center" vertical="center"/>
      <protection hidden="1"/>
    </xf>
    <xf numFmtId="0" fontId="4" fillId="0" borderId="58" xfId="0" applyFont="1" applyFill="1" applyBorder="1" applyAlignment="1" applyProtection="1">
      <alignment horizontal="center" vertical="center" wrapText="1"/>
      <protection hidden="1"/>
    </xf>
    <xf numFmtId="0" fontId="4" fillId="0" borderId="59" xfId="0" applyFont="1" applyFill="1" applyBorder="1" applyAlignment="1" applyProtection="1">
      <alignment horizontal="center" vertical="center" wrapText="1"/>
      <protection hidden="1"/>
    </xf>
    <xf numFmtId="0" fontId="4" fillId="0" borderId="60" xfId="0" applyFont="1" applyFill="1" applyBorder="1" applyAlignment="1" applyProtection="1">
      <alignment horizontal="center" vertical="center" wrapText="1"/>
      <protection hidden="1"/>
    </xf>
    <xf numFmtId="0" fontId="41" fillId="28" borderId="58" xfId="0" applyFont="1" applyFill="1" applyBorder="1" applyAlignment="1">
      <alignment horizontal="center" wrapText="1"/>
    </xf>
    <xf numFmtId="0" fontId="41" fillId="28" borderId="59" xfId="0" applyFont="1" applyFill="1" applyBorder="1" applyAlignment="1">
      <alignment horizontal="center" wrapText="1"/>
    </xf>
    <xf numFmtId="0" fontId="41" fillId="28" borderId="60" xfId="0" applyFont="1" applyFill="1" applyBorder="1" applyAlignment="1">
      <alignment horizontal="center" wrapText="1"/>
    </xf>
    <xf numFmtId="49" fontId="9" fillId="28" borderId="10" xfId="54" applyNumberFormat="1" applyFont="1" applyFill="1" applyBorder="1" applyAlignment="1" applyProtection="1">
      <alignment horizontal="center" vertical="center"/>
      <protection hidden="1"/>
    </xf>
    <xf numFmtId="49" fontId="9" fillId="28" borderId="11" xfId="54" applyNumberFormat="1" applyFont="1" applyFill="1" applyBorder="1" applyAlignment="1" applyProtection="1">
      <alignment horizontal="center" vertical="center"/>
      <protection hidden="1"/>
    </xf>
    <xf numFmtId="49" fontId="9" fillId="28" borderId="12" xfId="54" applyNumberFormat="1" applyFont="1" applyFill="1" applyBorder="1" applyAlignment="1" applyProtection="1">
      <alignment horizontal="center" vertical="center"/>
      <protection hidden="1"/>
    </xf>
    <xf numFmtId="49" fontId="2" fillId="3" borderId="10" xfId="0" applyNumberFormat="1" applyFont="1" applyFill="1" applyBorder="1" applyAlignment="1" applyProtection="1">
      <alignment horizontal="center" vertical="center"/>
      <protection hidden="1"/>
    </xf>
    <xf numFmtId="49" fontId="2" fillId="3" borderId="11" xfId="0" applyNumberFormat="1" applyFont="1" applyFill="1" applyBorder="1" applyAlignment="1" applyProtection="1">
      <alignment horizontal="center" vertical="center"/>
      <protection hidden="1"/>
    </xf>
    <xf numFmtId="49" fontId="2" fillId="3" borderId="12" xfId="0" applyNumberFormat="1" applyFont="1" applyFill="1" applyBorder="1" applyAlignment="1" applyProtection="1">
      <alignment horizontal="center" vertical="center"/>
      <protection hidden="1"/>
    </xf>
    <xf numFmtId="0" fontId="4"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36" fillId="0" borderId="0" xfId="0" applyFont="1" applyBorder="1" applyAlignment="1" applyProtection="1">
      <alignment horizontal="left" vertical="center"/>
      <protection hidden="1"/>
    </xf>
    <xf numFmtId="0" fontId="16" fillId="0" borderId="40" xfId="0" applyFont="1" applyFill="1" applyBorder="1" applyAlignment="1" applyProtection="1">
      <alignment horizontal="center" vertical="center"/>
      <protection hidden="1"/>
    </xf>
    <xf numFmtId="0" fontId="15" fillId="0" borderId="14" xfId="0" applyFont="1" applyFill="1" applyBorder="1" applyAlignment="1" applyProtection="1">
      <alignment horizontal="left" vertical="center" wrapText="1"/>
      <protection hidden="1"/>
    </xf>
    <xf numFmtId="0" fontId="15" fillId="0" borderId="19" xfId="0" applyFont="1" applyFill="1" applyBorder="1" applyAlignment="1" applyProtection="1">
      <alignment horizontal="left" vertical="center" wrapText="1"/>
      <protection hidden="1"/>
    </xf>
    <xf numFmtId="0" fontId="5" fillId="0" borderId="0" xfId="0" applyFont="1" applyFill="1" applyAlignment="1" applyProtection="1">
      <alignment horizontal="right" vertical="top"/>
      <protection hidden="1"/>
    </xf>
    <xf numFmtId="0" fontId="10" fillId="0" borderId="0" xfId="0" applyFont="1" applyBorder="1" applyAlignment="1" applyProtection="1">
      <alignment horizontal="center" vertical="center"/>
      <protection hidden="1"/>
    </xf>
    <xf numFmtId="0" fontId="43" fillId="0" borderId="0" xfId="0" applyFont="1" applyFill="1" applyBorder="1" applyAlignment="1" applyProtection="1">
      <alignment horizontal="left" vertical="center" wrapText="1"/>
      <protection hidden="1"/>
    </xf>
    <xf numFmtId="0" fontId="15" fillId="0" borderId="40" xfId="0" applyFont="1" applyFill="1" applyBorder="1" applyAlignment="1" applyProtection="1">
      <alignment horizontal="left" vertical="center" wrapText="1"/>
      <protection hidden="1"/>
    </xf>
    <xf numFmtId="0" fontId="2" fillId="0" borderId="0" xfId="0" applyFont="1" applyFill="1" applyAlignment="1" applyProtection="1">
      <alignment horizontal="right" vertical="top"/>
      <protection hidden="1"/>
    </xf>
    <xf numFmtId="0" fontId="5" fillId="0" borderId="0" xfId="0" applyFont="1" applyFill="1" applyAlignment="1" applyProtection="1">
      <alignment horizontal="right"/>
      <protection hidden="1"/>
    </xf>
    <xf numFmtId="0" fontId="36" fillId="0" borderId="13" xfId="0" applyFont="1" applyFill="1" applyBorder="1" applyAlignment="1" applyProtection="1">
      <alignment horizontal="center" vertical="center"/>
      <protection hidden="1"/>
    </xf>
    <xf numFmtId="0" fontId="36" fillId="0" borderId="14" xfId="0" applyFont="1" applyFill="1" applyBorder="1" applyAlignment="1" applyProtection="1">
      <alignment horizontal="center" vertical="center"/>
      <protection hidden="1"/>
    </xf>
    <xf numFmtId="0" fontId="36" fillId="0" borderId="18" xfId="0" applyFont="1" applyFill="1" applyBorder="1" applyAlignment="1" applyProtection="1">
      <alignment horizontal="center" vertical="center"/>
      <protection hidden="1"/>
    </xf>
    <xf numFmtId="0" fontId="36" fillId="0" borderId="19" xfId="0" applyFont="1" applyFill="1" applyBorder="1" applyAlignment="1" applyProtection="1">
      <alignment horizontal="center" vertical="center"/>
      <protection hidden="1"/>
    </xf>
    <xf numFmtId="0" fontId="10"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36" fillId="0" borderId="13" xfId="0" applyFont="1" applyBorder="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36" fillId="0" borderId="18" xfId="0" applyFont="1" applyBorder="1" applyAlignment="1" applyProtection="1">
      <alignment horizontal="center" vertical="center"/>
      <protection hidden="1"/>
    </xf>
    <xf numFmtId="0" fontId="15" fillId="0" borderId="16" xfId="0" applyFont="1" applyFill="1" applyBorder="1" applyAlignment="1" applyProtection="1">
      <alignment horizontal="left" vertical="center" wrapText="1"/>
      <protection hidden="1"/>
    </xf>
    <xf numFmtId="0" fontId="16" fillId="0" borderId="22" xfId="0" applyFont="1" applyFill="1" applyBorder="1" applyAlignment="1" applyProtection="1">
      <alignment horizontal="center" vertical="center"/>
      <protection hidden="1"/>
    </xf>
    <xf numFmtId="0" fontId="16" fillId="0" borderId="23" xfId="0" applyFont="1" applyFill="1" applyBorder="1" applyAlignment="1" applyProtection="1">
      <alignment horizontal="center" vertical="center"/>
      <protection hidden="1"/>
    </xf>
    <xf numFmtId="0" fontId="36" fillId="0" borderId="14" xfId="0" applyFont="1" applyBorder="1" applyAlignment="1" applyProtection="1">
      <alignment horizontal="center" vertical="center"/>
      <protection hidden="1"/>
    </xf>
    <xf numFmtId="0" fontId="36" fillId="0" borderId="16" xfId="0" applyFont="1" applyBorder="1" applyAlignment="1" applyProtection="1">
      <alignment horizontal="center" vertical="center"/>
      <protection hidden="1"/>
    </xf>
    <xf numFmtId="0" fontId="36" fillId="0" borderId="19" xfId="0" applyFont="1" applyBorder="1" applyAlignment="1" applyProtection="1">
      <alignment horizontal="center" vertical="center"/>
      <protection hidden="1"/>
    </xf>
    <xf numFmtId="0" fontId="36" fillId="0" borderId="17" xfId="0"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0" fontId="15" fillId="0" borderId="23" xfId="0" applyFont="1" applyFill="1" applyBorder="1" applyAlignment="1" applyProtection="1">
      <alignment horizontal="left" vertical="center" wrapText="1"/>
      <protection hidden="1"/>
    </xf>
    <xf numFmtId="49" fontId="2" fillId="0" borderId="0" xfId="0" applyNumberFormat="1" applyFont="1" applyAlignment="1" applyProtection="1">
      <alignment horizontal="right" vertical="top"/>
      <protection hidden="1"/>
    </xf>
    <xf numFmtId="0" fontId="15" fillId="0" borderId="22" xfId="0" applyFont="1" applyFill="1" applyBorder="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2" fillId="0" borderId="0" xfId="0" applyFont="1" applyFill="1" applyAlignment="1" applyProtection="1">
      <alignment horizontal="center" vertical="center"/>
      <protection hidden="1"/>
    </xf>
    <xf numFmtId="49" fontId="37" fillId="0" borderId="0" xfId="0" applyNumberFormat="1" applyFont="1" applyAlignment="1" applyProtection="1">
      <alignment horizontal="right" vertical="top"/>
      <protection hidden="1"/>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Standard 2" xfId="54"/>
    <cellStyle name="Standard_grosser preis BGLD2002" xfId="55"/>
    <cellStyle name="Standard_grosser preis BGLD2002 2"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2">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5</xdr:col>
      <xdr:colOff>66675</xdr:colOff>
      <xdr:row>5</xdr:row>
      <xdr:rowOff>409575</xdr:rowOff>
    </xdr:to>
    <xdr:pic>
      <xdr:nvPicPr>
        <xdr:cNvPr id="1" name="Grafik 1"/>
        <xdr:cNvPicPr preferRelativeResize="1">
          <a:picLocks noChangeAspect="1"/>
        </xdr:cNvPicPr>
      </xdr:nvPicPr>
      <xdr:blipFill>
        <a:blip r:embed="rId1"/>
        <a:srcRect l="5729" t="23289" r="21749" b="46652"/>
        <a:stretch>
          <a:fillRect/>
        </a:stretch>
      </xdr:blipFill>
      <xdr:spPr>
        <a:xfrm>
          <a:off x="28575" y="9525"/>
          <a:ext cx="573405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15</xdr:col>
      <xdr:colOff>85725</xdr:colOff>
      <xdr:row>0</xdr:row>
      <xdr:rowOff>1257300</xdr:rowOff>
    </xdr:to>
    <xdr:pic>
      <xdr:nvPicPr>
        <xdr:cNvPr id="1" name="Grafik 1"/>
        <xdr:cNvPicPr preferRelativeResize="1">
          <a:picLocks noChangeAspect="1"/>
        </xdr:cNvPicPr>
      </xdr:nvPicPr>
      <xdr:blipFill>
        <a:blip r:embed="rId1"/>
        <a:srcRect l="5729" t="23289" r="21749" b="46652"/>
        <a:stretch>
          <a:fillRect/>
        </a:stretch>
      </xdr:blipFill>
      <xdr:spPr>
        <a:xfrm>
          <a:off x="9525" y="28575"/>
          <a:ext cx="6858000" cy="1228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xdr:col>
      <xdr:colOff>838200</xdr:colOff>
      <xdr:row>1</xdr:row>
      <xdr:rowOff>762000</xdr:rowOff>
    </xdr:to>
    <xdr:pic>
      <xdr:nvPicPr>
        <xdr:cNvPr id="1" name="Grafik 1"/>
        <xdr:cNvPicPr preferRelativeResize="1">
          <a:picLocks noChangeAspect="1"/>
        </xdr:cNvPicPr>
      </xdr:nvPicPr>
      <xdr:blipFill>
        <a:blip r:embed="rId1"/>
        <a:srcRect l="5729" t="23289" r="21749" b="46652"/>
        <a:stretch>
          <a:fillRect/>
        </a:stretch>
      </xdr:blipFill>
      <xdr:spPr>
        <a:xfrm>
          <a:off x="0" y="0"/>
          <a:ext cx="725805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7:F80"/>
  <sheetViews>
    <sheetView workbookViewId="0" topLeftCell="A37">
      <selection activeCell="D47" sqref="D47"/>
    </sheetView>
  </sheetViews>
  <sheetFormatPr defaultColWidth="11.421875" defaultRowHeight="12.75" outlineLevelRow="1"/>
  <cols>
    <col min="1" max="1" width="4.7109375" style="20" customWidth="1"/>
    <col min="2" max="3" width="30.7109375" style="20" customWidth="1"/>
    <col min="4" max="4" width="11.57421875" style="20" customWidth="1"/>
    <col min="5" max="5" width="7.7109375" style="20" customWidth="1"/>
    <col min="6" max="6" width="5.7109375" style="20" customWidth="1"/>
    <col min="7" max="16384" width="11.421875" style="10" customWidth="1"/>
  </cols>
  <sheetData>
    <row r="1" ht="12.75"/>
    <row r="2" ht="12.75"/>
    <row r="3" ht="12.75"/>
    <row r="4" ht="12.75"/>
    <row r="5" ht="12.75"/>
    <row r="6" ht="51.75" customHeight="1"/>
    <row r="7" spans="1:6" ht="21" customHeight="1">
      <c r="A7" s="140" t="s">
        <v>60</v>
      </c>
      <c r="B7" s="140"/>
      <c r="C7" s="140"/>
      <c r="D7" s="140"/>
      <c r="E7" s="140"/>
      <c r="F7" s="67"/>
    </row>
    <row r="8" spans="1:6" ht="21" customHeight="1">
      <c r="A8" s="140" t="s">
        <v>55</v>
      </c>
      <c r="B8" s="140"/>
      <c r="C8" s="140"/>
      <c r="D8" s="140"/>
      <c r="E8" s="140"/>
      <c r="F8" s="67"/>
    </row>
    <row r="9" spans="1:6" ht="7.5" customHeight="1">
      <c r="A9" s="73"/>
      <c r="B9" s="73"/>
      <c r="C9" s="73"/>
      <c r="D9" s="73"/>
      <c r="E9" s="73"/>
      <c r="F9" s="73"/>
    </row>
    <row r="10" spans="1:6" ht="15">
      <c r="A10" s="141" t="s">
        <v>59</v>
      </c>
      <c r="B10" s="141"/>
      <c r="C10" s="141"/>
      <c r="D10" s="141"/>
      <c r="E10" s="141"/>
      <c r="F10" s="68"/>
    </row>
    <row r="11" spans="1:6" ht="7.5" customHeight="1" thickBot="1">
      <c r="A11" s="64"/>
      <c r="B11" s="64"/>
      <c r="C11" s="64"/>
      <c r="D11" s="64"/>
      <c r="E11" s="64"/>
      <c r="F11" s="64"/>
    </row>
    <row r="12" spans="2:4" s="65" customFormat="1" ht="18" customHeight="1" thickBot="1">
      <c r="B12" s="93" t="s">
        <v>51</v>
      </c>
      <c r="C12" s="95" t="s">
        <v>52</v>
      </c>
      <c r="D12" s="102" t="s">
        <v>50</v>
      </c>
    </row>
    <row r="13" spans="1:6" ht="18" customHeight="1">
      <c r="A13" s="10"/>
      <c r="B13" s="97" t="s">
        <v>62</v>
      </c>
      <c r="C13" s="99" t="s">
        <v>63</v>
      </c>
      <c r="D13" s="103" t="s">
        <v>64</v>
      </c>
      <c r="E13" s="10"/>
      <c r="F13" s="10"/>
    </row>
    <row r="14" spans="1:6" ht="18" customHeight="1">
      <c r="A14" s="10"/>
      <c r="B14" s="96" t="s">
        <v>65</v>
      </c>
      <c r="C14" s="100" t="s">
        <v>66</v>
      </c>
      <c r="D14" s="104" t="s">
        <v>64</v>
      </c>
      <c r="E14" s="10"/>
      <c r="F14" s="10"/>
    </row>
    <row r="15" spans="1:6" ht="18" customHeight="1">
      <c r="A15" s="10"/>
      <c r="B15" s="96" t="s">
        <v>67</v>
      </c>
      <c r="C15" s="100" t="s">
        <v>68</v>
      </c>
      <c r="D15" s="104" t="s">
        <v>64</v>
      </c>
      <c r="E15" s="10"/>
      <c r="F15" s="10"/>
    </row>
    <row r="16" spans="1:6" ht="18" customHeight="1" hidden="1" outlineLevel="1">
      <c r="A16" s="10"/>
      <c r="B16" s="94"/>
      <c r="C16" s="100"/>
      <c r="D16" s="104" t="s">
        <v>64</v>
      </c>
      <c r="E16" s="10"/>
      <c r="F16" s="10"/>
    </row>
    <row r="17" spans="1:6" ht="18" customHeight="1" hidden="1" outlineLevel="1">
      <c r="A17" s="10"/>
      <c r="B17" s="94"/>
      <c r="C17" s="100"/>
      <c r="D17" s="104" t="s">
        <v>64</v>
      </c>
      <c r="E17" s="10"/>
      <c r="F17" s="10"/>
    </row>
    <row r="18" spans="1:6" ht="18" customHeight="1" hidden="1" outlineLevel="1">
      <c r="A18" s="10"/>
      <c r="B18" s="94"/>
      <c r="C18" s="100"/>
      <c r="D18" s="104" t="s">
        <v>64</v>
      </c>
      <c r="E18" s="10"/>
      <c r="F18" s="10"/>
    </row>
    <row r="19" spans="1:6" ht="18" customHeight="1" collapsed="1">
      <c r="A19" s="10"/>
      <c r="B19" s="96" t="s">
        <v>69</v>
      </c>
      <c r="C19" s="100" t="s">
        <v>70</v>
      </c>
      <c r="D19" s="104" t="s">
        <v>64</v>
      </c>
      <c r="E19" s="10"/>
      <c r="F19" s="75"/>
    </row>
    <row r="20" spans="1:6" ht="18" customHeight="1">
      <c r="A20" s="10"/>
      <c r="B20" s="96" t="s">
        <v>71</v>
      </c>
      <c r="C20" s="100" t="s">
        <v>72</v>
      </c>
      <c r="D20" s="104" t="s">
        <v>64</v>
      </c>
      <c r="E20" s="10"/>
      <c r="F20" s="10"/>
    </row>
    <row r="21" spans="1:6" ht="18" customHeight="1">
      <c r="A21" s="10"/>
      <c r="B21" s="96" t="s">
        <v>73</v>
      </c>
      <c r="C21" s="100" t="s">
        <v>74</v>
      </c>
      <c r="D21" s="104" t="s">
        <v>64</v>
      </c>
      <c r="E21" s="10"/>
      <c r="F21" s="10"/>
    </row>
    <row r="22" spans="1:6" ht="18" customHeight="1">
      <c r="A22" s="10"/>
      <c r="B22" s="96" t="s">
        <v>75</v>
      </c>
      <c r="C22" s="100" t="s">
        <v>76</v>
      </c>
      <c r="D22" s="104" t="s">
        <v>64</v>
      </c>
      <c r="E22" s="10"/>
      <c r="F22" s="10"/>
    </row>
    <row r="23" spans="1:6" ht="18" customHeight="1">
      <c r="A23" s="10"/>
      <c r="B23" s="96" t="s">
        <v>77</v>
      </c>
      <c r="C23" s="100" t="s">
        <v>78</v>
      </c>
      <c r="D23" s="104" t="s">
        <v>64</v>
      </c>
      <c r="E23" s="10"/>
      <c r="F23" s="10"/>
    </row>
    <row r="24" spans="1:6" ht="18" customHeight="1">
      <c r="A24" s="10"/>
      <c r="B24" s="96" t="s">
        <v>79</v>
      </c>
      <c r="C24" s="100" t="s">
        <v>80</v>
      </c>
      <c r="D24" s="104" t="s">
        <v>64</v>
      </c>
      <c r="E24" s="10"/>
      <c r="F24" s="74"/>
    </row>
    <row r="25" spans="1:6" ht="18" customHeight="1">
      <c r="A25" s="10"/>
      <c r="B25" s="96" t="s">
        <v>81</v>
      </c>
      <c r="C25" s="100" t="s">
        <v>72</v>
      </c>
      <c r="D25" s="104" t="s">
        <v>64</v>
      </c>
      <c r="E25" s="10"/>
      <c r="F25" s="10"/>
    </row>
    <row r="26" spans="1:6" ht="18" customHeight="1">
      <c r="A26" s="10"/>
      <c r="B26" s="96" t="s">
        <v>82</v>
      </c>
      <c r="C26" s="100" t="s">
        <v>83</v>
      </c>
      <c r="D26" s="104" t="s">
        <v>64</v>
      </c>
      <c r="E26" s="10"/>
      <c r="F26" s="10"/>
    </row>
    <row r="27" spans="1:6" ht="18" customHeight="1">
      <c r="A27" s="10"/>
      <c r="B27" s="96" t="s">
        <v>84</v>
      </c>
      <c r="C27" s="100" t="s">
        <v>85</v>
      </c>
      <c r="D27" s="104" t="s">
        <v>117</v>
      </c>
      <c r="E27" s="10"/>
      <c r="F27" s="10"/>
    </row>
    <row r="28" spans="1:6" ht="18" customHeight="1">
      <c r="A28" s="10"/>
      <c r="B28" s="96" t="s">
        <v>86</v>
      </c>
      <c r="C28" s="100" t="s">
        <v>87</v>
      </c>
      <c r="D28" s="104" t="s">
        <v>117</v>
      </c>
      <c r="E28" s="10"/>
      <c r="F28" s="10"/>
    </row>
    <row r="29" spans="1:6" ht="18" customHeight="1">
      <c r="A29" s="10"/>
      <c r="B29" s="96" t="s">
        <v>88</v>
      </c>
      <c r="C29" s="100" t="s">
        <v>89</v>
      </c>
      <c r="D29" s="104" t="s">
        <v>117</v>
      </c>
      <c r="E29" s="10"/>
      <c r="F29" s="75"/>
    </row>
    <row r="30" spans="1:6" ht="18" customHeight="1">
      <c r="A30" s="10"/>
      <c r="B30" s="96" t="s">
        <v>90</v>
      </c>
      <c r="C30" s="100" t="s">
        <v>89</v>
      </c>
      <c r="D30" s="104" t="s">
        <v>117</v>
      </c>
      <c r="E30" s="10"/>
      <c r="F30" s="10"/>
    </row>
    <row r="31" spans="1:6" ht="18" customHeight="1">
      <c r="A31" s="10"/>
      <c r="B31" s="96" t="s">
        <v>91</v>
      </c>
      <c r="C31" s="100" t="s">
        <v>92</v>
      </c>
      <c r="D31" s="104" t="s">
        <v>117</v>
      </c>
      <c r="E31" s="10"/>
      <c r="F31" s="10"/>
    </row>
    <row r="32" spans="1:6" ht="18" customHeight="1">
      <c r="A32" s="10"/>
      <c r="B32" s="96" t="s">
        <v>93</v>
      </c>
      <c r="C32" s="100" t="s">
        <v>76</v>
      </c>
      <c r="D32" s="104" t="s">
        <v>118</v>
      </c>
      <c r="E32" s="10"/>
      <c r="F32" s="10"/>
    </row>
    <row r="33" spans="1:6" ht="18" customHeight="1">
      <c r="A33" s="10"/>
      <c r="B33" s="96" t="s">
        <v>94</v>
      </c>
      <c r="C33" s="100" t="s">
        <v>95</v>
      </c>
      <c r="D33" s="104" t="s">
        <v>118</v>
      </c>
      <c r="E33" s="10"/>
      <c r="F33" s="10"/>
    </row>
    <row r="34" spans="1:6" ht="18" customHeight="1">
      <c r="A34" s="10"/>
      <c r="B34" s="96" t="s">
        <v>96</v>
      </c>
      <c r="C34" s="100" t="s">
        <v>97</v>
      </c>
      <c r="D34" s="104" t="s">
        <v>119</v>
      </c>
      <c r="E34" s="10"/>
      <c r="F34" s="10"/>
    </row>
    <row r="35" spans="1:6" ht="18" customHeight="1">
      <c r="A35" s="10"/>
      <c r="B35" s="96" t="s">
        <v>98</v>
      </c>
      <c r="C35" s="100" t="s">
        <v>99</v>
      </c>
      <c r="D35" s="104" t="s">
        <v>119</v>
      </c>
      <c r="E35" s="10"/>
      <c r="F35" s="10"/>
    </row>
    <row r="36" spans="1:6" ht="18" customHeight="1">
      <c r="A36" s="10"/>
      <c r="B36" s="96" t="s">
        <v>90</v>
      </c>
      <c r="C36" s="100" t="s">
        <v>100</v>
      </c>
      <c r="D36" s="104" t="s">
        <v>119</v>
      </c>
      <c r="E36" s="10"/>
      <c r="F36" s="10"/>
    </row>
    <row r="37" spans="1:6" ht="18" customHeight="1">
      <c r="A37" s="10"/>
      <c r="B37" s="96" t="s">
        <v>101</v>
      </c>
      <c r="C37" s="100" t="s">
        <v>102</v>
      </c>
      <c r="D37" s="104" t="s">
        <v>119</v>
      </c>
      <c r="E37" s="10"/>
      <c r="F37" s="10"/>
    </row>
    <row r="38" spans="1:6" ht="18" customHeight="1">
      <c r="A38" s="10"/>
      <c r="B38" s="96" t="s">
        <v>103</v>
      </c>
      <c r="C38" s="100" t="s">
        <v>104</v>
      </c>
      <c r="D38" s="104" t="s">
        <v>119</v>
      </c>
      <c r="E38" s="66"/>
      <c r="F38" s="10"/>
    </row>
    <row r="39" spans="1:6" ht="18" customHeight="1">
      <c r="A39" s="10"/>
      <c r="B39" s="96" t="s">
        <v>105</v>
      </c>
      <c r="C39" s="100" t="s">
        <v>106</v>
      </c>
      <c r="D39" s="104" t="s">
        <v>119</v>
      </c>
      <c r="E39" s="10"/>
      <c r="F39" s="10"/>
    </row>
    <row r="40" spans="1:6" ht="18" customHeight="1">
      <c r="A40" s="10"/>
      <c r="B40" s="96" t="s">
        <v>107</v>
      </c>
      <c r="C40" s="100" t="s">
        <v>108</v>
      </c>
      <c r="D40" s="104" t="s">
        <v>120</v>
      </c>
      <c r="E40" s="89"/>
      <c r="F40" s="90"/>
    </row>
    <row r="41" spans="1:6" ht="18" customHeight="1">
      <c r="A41" s="10"/>
      <c r="B41" s="96" t="s">
        <v>109</v>
      </c>
      <c r="C41" s="100" t="s">
        <v>110</v>
      </c>
      <c r="D41" s="104" t="s">
        <v>120</v>
      </c>
      <c r="E41" s="10"/>
      <c r="F41" s="10"/>
    </row>
    <row r="42" spans="1:6" ht="18" customHeight="1">
      <c r="A42" s="10"/>
      <c r="B42" s="96" t="s">
        <v>111</v>
      </c>
      <c r="C42" s="100" t="s">
        <v>112</v>
      </c>
      <c r="D42" s="104" t="s">
        <v>120</v>
      </c>
      <c r="E42" s="10"/>
      <c r="F42" s="10"/>
    </row>
    <row r="43" spans="1:6" ht="18" customHeight="1">
      <c r="A43" s="10"/>
      <c r="B43" s="96" t="s">
        <v>113</v>
      </c>
      <c r="C43" s="100" t="s">
        <v>114</v>
      </c>
      <c r="D43" s="104" t="s">
        <v>120</v>
      </c>
      <c r="E43" s="10"/>
      <c r="F43" s="10"/>
    </row>
    <row r="44" spans="1:6" ht="18" customHeight="1">
      <c r="A44" s="10"/>
      <c r="B44" s="96" t="s">
        <v>115</v>
      </c>
      <c r="C44" s="100" t="s">
        <v>72</v>
      </c>
      <c r="D44" s="104" t="s">
        <v>120</v>
      </c>
      <c r="E44" s="10"/>
      <c r="F44" s="10"/>
    </row>
    <row r="45" spans="1:6" ht="18" customHeight="1">
      <c r="A45" s="10"/>
      <c r="B45" s="96" t="s">
        <v>116</v>
      </c>
      <c r="C45" s="100" t="s">
        <v>110</v>
      </c>
      <c r="D45" s="104" t="s">
        <v>120</v>
      </c>
      <c r="E45" s="10"/>
      <c r="F45" s="10"/>
    </row>
    <row r="46" spans="1:6" ht="18" customHeight="1">
      <c r="A46" s="10"/>
      <c r="B46" s="96" t="s">
        <v>122</v>
      </c>
      <c r="C46" s="100" t="s">
        <v>123</v>
      </c>
      <c r="D46" s="104" t="s">
        <v>117</v>
      </c>
      <c r="E46" s="10"/>
      <c r="F46" s="10"/>
    </row>
    <row r="47" spans="1:6" ht="18" customHeight="1" thickBot="1">
      <c r="A47" s="10"/>
      <c r="B47" s="98"/>
      <c r="C47" s="101"/>
      <c r="D47" s="105"/>
      <c r="E47" s="10"/>
      <c r="F47" s="10"/>
    </row>
    <row r="48" spans="2:4" ht="12.75">
      <c r="B48" s="91"/>
      <c r="C48" s="92"/>
      <c r="D48" s="92"/>
    </row>
    <row r="49" ht="12.75">
      <c r="B49" s="19"/>
    </row>
    <row r="50" ht="12.75">
      <c r="B50" s="19"/>
    </row>
    <row r="51" ht="12.75">
      <c r="B51" s="19"/>
    </row>
    <row r="52" ht="12.75">
      <c r="B52" s="19"/>
    </row>
    <row r="53" ht="12.75">
      <c r="B53" s="19"/>
    </row>
    <row r="54" ht="12.75">
      <c r="B54" s="19"/>
    </row>
    <row r="55" ht="12.75">
      <c r="B55" s="19"/>
    </row>
    <row r="56" ht="12.75">
      <c r="B56" s="19"/>
    </row>
    <row r="57" ht="12.75">
      <c r="B57" s="19"/>
    </row>
    <row r="58" ht="12.75">
      <c r="B58" s="19"/>
    </row>
    <row r="59" ht="12.75">
      <c r="B59" s="19"/>
    </row>
    <row r="60" ht="12.75">
      <c r="B60" s="19"/>
    </row>
    <row r="61" ht="12.75">
      <c r="B61" s="19"/>
    </row>
    <row r="62" ht="12.75">
      <c r="B62" s="19"/>
    </row>
    <row r="63" ht="12.75">
      <c r="B63" s="19"/>
    </row>
    <row r="64" ht="12.75">
      <c r="B64" s="19"/>
    </row>
    <row r="65" ht="12.75">
      <c r="B65" s="19"/>
    </row>
    <row r="66" ht="12.75">
      <c r="B66" s="19"/>
    </row>
    <row r="67" ht="12.75">
      <c r="B67" s="19"/>
    </row>
    <row r="68" ht="12.75">
      <c r="B68" s="19"/>
    </row>
    <row r="69" ht="12.75">
      <c r="B69" s="19"/>
    </row>
    <row r="70" ht="12.75">
      <c r="B70" s="19"/>
    </row>
    <row r="71" ht="12.75">
      <c r="B71" s="19"/>
    </row>
    <row r="72" ht="12.75">
      <c r="B72" s="19"/>
    </row>
    <row r="73" ht="12.75">
      <c r="B73" s="19"/>
    </row>
    <row r="74" ht="12.75">
      <c r="B74" s="19"/>
    </row>
    <row r="75" ht="12.75">
      <c r="B75" s="19"/>
    </row>
    <row r="76" ht="12.75">
      <c r="B76" s="19"/>
    </row>
    <row r="77" ht="12.75">
      <c r="B77" s="19"/>
    </row>
    <row r="78" ht="12.75">
      <c r="B78" s="19"/>
    </row>
    <row r="79" ht="12.75">
      <c r="B79" s="19"/>
    </row>
    <row r="80" ht="12.75">
      <c r="B80" s="19"/>
    </row>
  </sheetData>
  <sheetProtection/>
  <mergeCells count="3">
    <mergeCell ref="A7:E7"/>
    <mergeCell ref="A8:E8"/>
    <mergeCell ref="A10:E10"/>
  </mergeCells>
  <printOptions/>
  <pageMargins left="0.7086614173228347" right="0.7086614173228347" top="0.3937007874015748" bottom="0.2755905511811024"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E130"/>
  <sheetViews>
    <sheetView showGridLines="0" zoomScaleSheetLayoutView="90" workbookViewId="0" topLeftCell="A103">
      <selection activeCell="M67" sqref="M67"/>
    </sheetView>
  </sheetViews>
  <sheetFormatPr defaultColWidth="11.421875" defaultRowHeight="12.75" outlineLevelCol="1"/>
  <cols>
    <col min="1" max="1" width="6.7109375" style="0" customWidth="1"/>
    <col min="2" max="2" width="7.7109375" style="0" customWidth="1"/>
    <col min="3" max="3" width="5.7109375" style="0" customWidth="1"/>
    <col min="4" max="5" width="7.7109375" style="0" customWidth="1"/>
    <col min="6" max="6" width="5.7109375" style="0" customWidth="1"/>
    <col min="7" max="7" width="7.7109375" style="0" customWidth="1"/>
    <col min="8" max="8" width="3.7109375" style="0" customWidth="1"/>
    <col min="9" max="9" width="6.7109375" style="0" customWidth="1"/>
    <col min="10" max="10" width="7.7109375" style="0" customWidth="1"/>
    <col min="11" max="11" width="5.7109375" style="0" customWidth="1"/>
    <col min="12" max="13" width="7.7109375" style="0" customWidth="1"/>
    <col min="14" max="14" width="5.7109375" style="0" customWidth="1"/>
    <col min="15" max="15" width="7.7109375" style="0" customWidth="1"/>
    <col min="16" max="17" width="3.7109375" style="0" customWidth="1"/>
    <col min="30" max="31" width="0" style="0" hidden="1" customWidth="1" outlineLevel="1"/>
    <col min="32" max="32" width="11.421875" style="0" customWidth="1" collapsed="1"/>
  </cols>
  <sheetData>
    <row r="1" spans="1:31" ht="119.25" customHeight="1" thickBot="1">
      <c r="A1" s="87"/>
      <c r="B1" s="87"/>
      <c r="C1" s="87"/>
      <c r="D1" s="87"/>
      <c r="E1" s="87"/>
      <c r="F1" s="87"/>
      <c r="G1" s="87"/>
      <c r="H1" s="87"/>
      <c r="I1" s="87"/>
      <c r="J1" s="87"/>
      <c r="K1" s="87"/>
      <c r="L1" s="87"/>
      <c r="M1" s="87"/>
      <c r="N1" s="87"/>
      <c r="O1" s="87"/>
      <c r="AD1" s="106">
        <v>0.017361111111111112</v>
      </c>
      <c r="AE1" s="106">
        <v>0.024305555555555556</v>
      </c>
    </row>
    <row r="2" spans="1:18" s="18" customFormat="1" ht="58.5" customHeight="1" thickBot="1">
      <c r="A2" s="164" t="s">
        <v>61</v>
      </c>
      <c r="B2" s="165"/>
      <c r="C2" s="165"/>
      <c r="D2" s="165"/>
      <c r="E2" s="165"/>
      <c r="F2" s="165"/>
      <c r="G2" s="165"/>
      <c r="H2" s="165"/>
      <c r="I2" s="165"/>
      <c r="J2" s="165"/>
      <c r="K2" s="165"/>
      <c r="L2" s="165"/>
      <c r="M2" s="165"/>
      <c r="N2" s="165"/>
      <c r="O2" s="166"/>
      <c r="P2" s="1"/>
      <c r="Q2" s="10"/>
      <c r="R2" s="10"/>
    </row>
    <row r="3" spans="1:16" s="10" customFormat="1" ht="33" customHeight="1" thickBot="1">
      <c r="A3" s="167" t="s">
        <v>48</v>
      </c>
      <c r="B3" s="168"/>
      <c r="C3" s="168"/>
      <c r="D3" s="168"/>
      <c r="E3" s="168"/>
      <c r="F3" s="168"/>
      <c r="G3" s="168"/>
      <c r="H3" s="168"/>
      <c r="I3" s="168"/>
      <c r="J3" s="168"/>
      <c r="K3" s="168"/>
      <c r="L3" s="168"/>
      <c r="M3" s="168"/>
      <c r="N3" s="168"/>
      <c r="O3" s="169"/>
      <c r="P3" s="1"/>
    </row>
    <row r="4" spans="1:16" s="10" customFormat="1" ht="27" customHeight="1" thickBot="1">
      <c r="A4" s="170" t="s">
        <v>18</v>
      </c>
      <c r="B4" s="171"/>
      <c r="C4" s="171"/>
      <c r="D4" s="171"/>
      <c r="E4" s="171"/>
      <c r="F4" s="171"/>
      <c r="G4" s="171"/>
      <c r="H4" s="171"/>
      <c r="I4" s="171"/>
      <c r="J4" s="171"/>
      <c r="K4" s="171"/>
      <c r="L4" s="171"/>
      <c r="M4" s="171"/>
      <c r="N4" s="171"/>
      <c r="O4" s="172"/>
      <c r="P4" s="1"/>
    </row>
    <row r="5" spans="1:16" s="10" customFormat="1" ht="13.5" thickBot="1">
      <c r="A5" s="157">
        <v>0.375</v>
      </c>
      <c r="B5" s="107" t="s">
        <v>22</v>
      </c>
      <c r="C5" s="108">
        <v>1</v>
      </c>
      <c r="D5" s="109" t="s">
        <v>35</v>
      </c>
      <c r="E5" s="110">
        <v>1</v>
      </c>
      <c r="F5" s="111" t="s">
        <v>22</v>
      </c>
      <c r="G5" s="112">
        <v>2</v>
      </c>
      <c r="H5" s="11"/>
      <c r="I5" s="157">
        <v>0.375</v>
      </c>
      <c r="J5" s="107" t="s">
        <v>22</v>
      </c>
      <c r="K5" s="108">
        <v>3</v>
      </c>
      <c r="L5" s="109" t="s">
        <v>35</v>
      </c>
      <c r="M5" s="110">
        <v>2</v>
      </c>
      <c r="N5" s="111" t="s">
        <v>22</v>
      </c>
      <c r="O5" s="112">
        <v>4</v>
      </c>
      <c r="P5" s="1"/>
    </row>
    <row r="6" spans="1:16" s="10" customFormat="1" ht="27" customHeight="1" thickBot="1">
      <c r="A6" s="158"/>
      <c r="B6" s="173" t="s">
        <v>124</v>
      </c>
      <c r="C6" s="174"/>
      <c r="D6" s="175"/>
      <c r="E6" s="173" t="s">
        <v>125</v>
      </c>
      <c r="F6" s="174"/>
      <c r="G6" s="175"/>
      <c r="H6" s="113"/>
      <c r="I6" s="158"/>
      <c r="J6" s="173" t="s">
        <v>126</v>
      </c>
      <c r="K6" s="174"/>
      <c r="L6" s="175"/>
      <c r="M6" s="173" t="s">
        <v>127</v>
      </c>
      <c r="N6" s="174"/>
      <c r="O6" s="175"/>
      <c r="P6" s="1"/>
    </row>
    <row r="7" spans="1:15" s="10" customFormat="1" ht="12.75">
      <c r="A7" s="114" t="s">
        <v>53</v>
      </c>
      <c r="B7" s="115">
        <v>105</v>
      </c>
      <c r="C7" s="116"/>
      <c r="D7" s="116">
        <f>IF((B7+C7)&gt;(E7+F7),1,0)</f>
        <v>1</v>
      </c>
      <c r="E7" s="115">
        <v>86</v>
      </c>
      <c r="F7" s="116"/>
      <c r="G7" s="122">
        <f>IF((B7+C7)&lt;(E7+F7),1,0)</f>
        <v>0</v>
      </c>
      <c r="H7" s="113"/>
      <c r="I7" s="114" t="s">
        <v>53</v>
      </c>
      <c r="J7" s="115"/>
      <c r="K7" s="116"/>
      <c r="L7" s="116">
        <f>IF((J7+K7)&gt;(M7+N7),1,0)</f>
        <v>0</v>
      </c>
      <c r="M7" s="115"/>
      <c r="N7" s="116"/>
      <c r="O7" s="122">
        <f>IF((J7+K7)&lt;(M7+N7),1,0)</f>
        <v>0</v>
      </c>
    </row>
    <row r="8" spans="1:15" s="10" customFormat="1" ht="12.75">
      <c r="A8" s="117" t="s">
        <v>54</v>
      </c>
      <c r="B8" s="118">
        <v>95</v>
      </c>
      <c r="C8" s="119">
        <v>9</v>
      </c>
      <c r="D8" s="119">
        <f>IF((B8+C8)&gt;(E8+F8),1,0)</f>
        <v>1</v>
      </c>
      <c r="E8" s="118">
        <v>95</v>
      </c>
      <c r="F8" s="119">
        <v>6</v>
      </c>
      <c r="G8" s="119">
        <f>IF((B8+C8)&lt;(E8+F8),1,0)</f>
        <v>0</v>
      </c>
      <c r="H8" s="113"/>
      <c r="I8" s="117" t="s">
        <v>54</v>
      </c>
      <c r="J8" s="118"/>
      <c r="K8" s="119"/>
      <c r="L8" s="119">
        <f>IF((J8+K8)&gt;(M8+N8),1,0)</f>
        <v>0</v>
      </c>
      <c r="M8" s="118"/>
      <c r="N8" s="119"/>
      <c r="O8" s="119">
        <f>IF((J8+K8)&lt;(M8+N8),1,0)</f>
        <v>0</v>
      </c>
    </row>
    <row r="9" spans="1:15" s="10" customFormat="1" ht="12.75" thickBot="1">
      <c r="A9" s="120" t="s">
        <v>17</v>
      </c>
      <c r="B9" s="121"/>
      <c r="C9" s="122"/>
      <c r="D9" s="122">
        <f>IF((B9+C9)&gt;(E9+F9),1,0)</f>
        <v>0</v>
      </c>
      <c r="E9" s="121"/>
      <c r="F9" s="122"/>
      <c r="G9" s="122">
        <f>IF((B9+C9)&lt;(E9+F9),1,0)</f>
        <v>0</v>
      </c>
      <c r="H9" s="113"/>
      <c r="I9" s="120" t="s">
        <v>17</v>
      </c>
      <c r="J9" s="121"/>
      <c r="K9" s="122"/>
      <c r="L9" s="122">
        <f>IF((J9+K9)&gt;(M9+N9),1,0)</f>
        <v>0</v>
      </c>
      <c r="M9" s="121"/>
      <c r="N9" s="122"/>
      <c r="O9" s="122">
        <f>IF((J9+K9)&lt;(M9+N9),1,0)</f>
        <v>0</v>
      </c>
    </row>
    <row r="10" spans="1:15" s="10" customFormat="1" ht="13.5" thickBot="1">
      <c r="A10" s="123" t="s">
        <v>20</v>
      </c>
      <c r="B10" s="124">
        <f>SUM(B7:B9)</f>
        <v>200</v>
      </c>
      <c r="C10" s="125"/>
      <c r="D10" s="126">
        <f>SUM(D7:D9)</f>
        <v>2</v>
      </c>
      <c r="E10" s="124">
        <f>SUM(E7:E9)</f>
        <v>181</v>
      </c>
      <c r="F10" s="125"/>
      <c r="G10" s="126">
        <f>SUM(G7:G9)</f>
        <v>0</v>
      </c>
      <c r="H10" s="113"/>
      <c r="I10" s="123" t="s">
        <v>20</v>
      </c>
      <c r="J10" s="124">
        <f>SUM(J7:J9)</f>
        <v>0</v>
      </c>
      <c r="K10" s="125"/>
      <c r="L10" s="126">
        <f>SUM(L7:L9)</f>
        <v>0</v>
      </c>
      <c r="M10" s="124">
        <f>SUM(M7:M9)</f>
        <v>0</v>
      </c>
      <c r="N10" s="125"/>
      <c r="O10" s="126">
        <f>SUM(O7:O9)</f>
        <v>0</v>
      </c>
    </row>
    <row r="11" spans="1:15" s="10" customFormat="1" ht="12.75" customHeight="1" thickBot="1">
      <c r="A11" s="127"/>
      <c r="B11" s="11"/>
      <c r="C11" s="11"/>
      <c r="D11" s="11"/>
      <c r="E11" s="11"/>
      <c r="F11" s="11"/>
      <c r="G11" s="11"/>
      <c r="H11" s="11"/>
      <c r="I11" s="127"/>
      <c r="J11" s="11"/>
      <c r="K11" s="11"/>
      <c r="L11" s="11"/>
      <c r="M11" s="11"/>
      <c r="N11" s="11"/>
      <c r="O11" s="11"/>
    </row>
    <row r="12" spans="1:15" s="10" customFormat="1" ht="13.5" thickBot="1">
      <c r="A12" s="157">
        <v>0.375</v>
      </c>
      <c r="B12" s="12" t="s">
        <v>22</v>
      </c>
      <c r="C12" s="13">
        <v>5</v>
      </c>
      <c r="D12" s="14" t="s">
        <v>35</v>
      </c>
      <c r="E12" s="15">
        <v>3</v>
      </c>
      <c r="F12" s="16" t="s">
        <v>22</v>
      </c>
      <c r="G12" s="17">
        <v>6</v>
      </c>
      <c r="H12" s="11"/>
      <c r="I12" s="157">
        <v>0.3888888888888889</v>
      </c>
      <c r="J12" s="12" t="s">
        <v>22</v>
      </c>
      <c r="K12" s="13">
        <v>1</v>
      </c>
      <c r="L12" s="14" t="s">
        <v>35</v>
      </c>
      <c r="M12" s="15">
        <v>4</v>
      </c>
      <c r="N12" s="16" t="s">
        <v>22</v>
      </c>
      <c r="O12" s="17">
        <v>2</v>
      </c>
    </row>
    <row r="13" spans="1:15" s="10" customFormat="1" ht="27" customHeight="1" thickBot="1">
      <c r="A13" s="158"/>
      <c r="B13" s="173" t="s">
        <v>128</v>
      </c>
      <c r="C13" s="174"/>
      <c r="D13" s="175"/>
      <c r="E13" s="173" t="s">
        <v>129</v>
      </c>
      <c r="F13" s="174"/>
      <c r="G13" s="175"/>
      <c r="H13" s="113"/>
      <c r="I13" s="158"/>
      <c r="J13" s="173" t="s">
        <v>130</v>
      </c>
      <c r="K13" s="174"/>
      <c r="L13" s="175"/>
      <c r="M13" s="173" t="s">
        <v>131</v>
      </c>
      <c r="N13" s="174"/>
      <c r="O13" s="175"/>
    </row>
    <row r="14" spans="1:15" s="10" customFormat="1" ht="13.5" customHeight="1">
      <c r="A14" s="114" t="s">
        <v>53</v>
      </c>
      <c r="B14" s="115">
        <v>59</v>
      </c>
      <c r="C14" s="116"/>
      <c r="D14" s="116">
        <f>IF((B14+C14)&gt;(E14+F14),1,0)</f>
        <v>0</v>
      </c>
      <c r="E14" s="115">
        <v>69</v>
      </c>
      <c r="F14" s="116"/>
      <c r="G14" s="122">
        <f>IF((B14+C14)&lt;(E14+F14),1,0)</f>
        <v>1</v>
      </c>
      <c r="H14" s="113"/>
      <c r="I14" s="114" t="s">
        <v>53</v>
      </c>
      <c r="J14" s="115">
        <v>84</v>
      </c>
      <c r="K14" s="116"/>
      <c r="L14" s="116">
        <f>IF((J14+K14)&gt;(M14+N14),1,0)</f>
        <v>0</v>
      </c>
      <c r="M14" s="115">
        <v>107</v>
      </c>
      <c r="N14" s="116"/>
      <c r="O14" s="122">
        <f>IF((J14+K14)&lt;(M14+N14),1,0)</f>
        <v>1</v>
      </c>
    </row>
    <row r="15" spans="1:15" s="10" customFormat="1" ht="13.5" customHeight="1">
      <c r="A15" s="117" t="s">
        <v>54</v>
      </c>
      <c r="B15" s="118">
        <v>95</v>
      </c>
      <c r="C15" s="119"/>
      <c r="D15" s="119">
        <f>IF((B15+C15)&gt;(E15+F15),1,0)</f>
        <v>1</v>
      </c>
      <c r="E15" s="118">
        <v>85</v>
      </c>
      <c r="F15" s="119"/>
      <c r="G15" s="119">
        <f>IF((B15+C15)&lt;(E15+F15),1,0)</f>
        <v>0</v>
      </c>
      <c r="H15" s="113"/>
      <c r="I15" s="117" t="s">
        <v>54</v>
      </c>
      <c r="J15" s="118">
        <v>76</v>
      </c>
      <c r="K15" s="119"/>
      <c r="L15" s="119">
        <f>IF((J15+K15)&gt;(M15+N15),1,0)</f>
        <v>0</v>
      </c>
      <c r="M15" s="118">
        <v>102</v>
      </c>
      <c r="N15" s="119"/>
      <c r="O15" s="119">
        <f>IF((J15+K15)&lt;(M15+N15),1,0)</f>
        <v>1</v>
      </c>
    </row>
    <row r="16" spans="1:15" s="10" customFormat="1" ht="13.5" customHeight="1" thickBot="1">
      <c r="A16" s="120" t="s">
        <v>17</v>
      </c>
      <c r="B16" s="121"/>
      <c r="C16" s="122">
        <v>4</v>
      </c>
      <c r="D16" s="122">
        <f>IF((B16+C16)&gt;(E16+F16),1,0)</f>
        <v>0</v>
      </c>
      <c r="E16" s="121"/>
      <c r="F16" s="122">
        <v>13</v>
      </c>
      <c r="G16" s="122">
        <f>IF((B16+C16)&lt;(E16+F16),1,0)</f>
        <v>1</v>
      </c>
      <c r="H16" s="113"/>
      <c r="I16" s="120" t="s">
        <v>17</v>
      </c>
      <c r="J16" s="121"/>
      <c r="K16" s="122"/>
      <c r="L16" s="122">
        <f>IF((J16+K16)&gt;(M16+N16),1,0)</f>
        <v>0</v>
      </c>
      <c r="M16" s="121"/>
      <c r="N16" s="122"/>
      <c r="O16" s="122">
        <f>IF((J16+K16)&lt;(M16+N16),1,0)</f>
        <v>0</v>
      </c>
    </row>
    <row r="17" spans="1:15" s="10" customFormat="1" ht="13.5" customHeight="1" thickBot="1">
      <c r="A17" s="123" t="s">
        <v>20</v>
      </c>
      <c r="B17" s="124">
        <f>SUM(B14:B16)</f>
        <v>154</v>
      </c>
      <c r="C17" s="125"/>
      <c r="D17" s="126">
        <f>SUM(D14:D16)</f>
        <v>1</v>
      </c>
      <c r="E17" s="124">
        <f>SUM(E14:E16)</f>
        <v>154</v>
      </c>
      <c r="F17" s="125"/>
      <c r="G17" s="126">
        <f>SUM(G14:G16)</f>
        <v>2</v>
      </c>
      <c r="H17" s="113"/>
      <c r="I17" s="123" t="s">
        <v>20</v>
      </c>
      <c r="J17" s="124">
        <f>SUM(J14:J16)</f>
        <v>160</v>
      </c>
      <c r="K17" s="125"/>
      <c r="L17" s="126">
        <f>SUM(L14:L16)</f>
        <v>0</v>
      </c>
      <c r="M17" s="124">
        <f>SUM(M14:M16)</f>
        <v>209</v>
      </c>
      <c r="N17" s="125"/>
      <c r="O17" s="126">
        <f>SUM(O14:O16)</f>
        <v>2</v>
      </c>
    </row>
    <row r="18" spans="1:15" s="10" customFormat="1" ht="12.75" customHeight="1" thickBot="1">
      <c r="A18" s="127"/>
      <c r="B18" s="11"/>
      <c r="C18" s="11"/>
      <c r="D18" s="11"/>
      <c r="E18" s="11"/>
      <c r="F18" s="11"/>
      <c r="G18" s="11"/>
      <c r="H18" s="11"/>
      <c r="I18" s="127"/>
      <c r="J18" s="11"/>
      <c r="K18" s="11"/>
      <c r="L18" s="11"/>
      <c r="M18" s="11"/>
      <c r="N18" s="11"/>
      <c r="O18" s="11"/>
    </row>
    <row r="19" spans="1:15" s="10" customFormat="1" ht="13.5" customHeight="1" thickBot="1">
      <c r="A19" s="157">
        <v>0.3888888888888889</v>
      </c>
      <c r="B19" s="12" t="s">
        <v>22</v>
      </c>
      <c r="C19" s="13">
        <v>3</v>
      </c>
      <c r="D19" s="14" t="s">
        <v>35</v>
      </c>
      <c r="E19" s="15">
        <v>5</v>
      </c>
      <c r="F19" s="16" t="s">
        <v>22</v>
      </c>
      <c r="G19" s="17">
        <v>4</v>
      </c>
      <c r="H19" s="11"/>
      <c r="I19" s="157">
        <v>0.3888888888888889</v>
      </c>
      <c r="J19" s="12" t="s">
        <v>22</v>
      </c>
      <c r="K19" s="13">
        <v>5</v>
      </c>
      <c r="L19" s="14" t="s">
        <v>35</v>
      </c>
      <c r="M19" s="15">
        <v>6</v>
      </c>
      <c r="N19" s="16" t="s">
        <v>22</v>
      </c>
      <c r="O19" s="17">
        <v>6</v>
      </c>
    </row>
    <row r="20" spans="1:15" s="10" customFormat="1" ht="27" customHeight="1" thickBot="1">
      <c r="A20" s="158"/>
      <c r="B20" s="173" t="s">
        <v>132</v>
      </c>
      <c r="C20" s="174"/>
      <c r="D20" s="175"/>
      <c r="E20" s="173" t="s">
        <v>133</v>
      </c>
      <c r="F20" s="174"/>
      <c r="G20" s="175"/>
      <c r="H20" s="113"/>
      <c r="I20" s="158"/>
      <c r="J20" s="173" t="s">
        <v>134</v>
      </c>
      <c r="K20" s="174"/>
      <c r="L20" s="175"/>
      <c r="M20" s="173" t="s">
        <v>135</v>
      </c>
      <c r="N20" s="174"/>
      <c r="O20" s="175"/>
    </row>
    <row r="21" spans="1:15" s="10" customFormat="1" ht="13.5" customHeight="1">
      <c r="A21" s="114" t="s">
        <v>53</v>
      </c>
      <c r="B21" s="115">
        <v>78</v>
      </c>
      <c r="C21" s="116"/>
      <c r="D21" s="116">
        <f>IF((B21+C21)&gt;(E21+F21),1,0)</f>
        <v>0</v>
      </c>
      <c r="E21" s="115">
        <v>84</v>
      </c>
      <c r="F21" s="116"/>
      <c r="G21" s="122">
        <f>IF((B21+C21)&lt;(E21+F21),1,0)</f>
        <v>1</v>
      </c>
      <c r="H21" s="113"/>
      <c r="I21" s="114" t="s">
        <v>53</v>
      </c>
      <c r="J21" s="115">
        <v>49</v>
      </c>
      <c r="K21" s="116"/>
      <c r="L21" s="116">
        <f>IF((J21+K21)&gt;(M21+N21),1,0)</f>
        <v>0</v>
      </c>
      <c r="M21" s="115">
        <v>81</v>
      </c>
      <c r="N21" s="116"/>
      <c r="O21" s="122">
        <f>IF((J21+K21)&lt;(M21+N21),1,0)</f>
        <v>1</v>
      </c>
    </row>
    <row r="22" spans="1:15" s="10" customFormat="1" ht="13.5" customHeight="1">
      <c r="A22" s="117" t="s">
        <v>54</v>
      </c>
      <c r="B22" s="118">
        <v>65</v>
      </c>
      <c r="C22" s="119"/>
      <c r="D22" s="119">
        <f>IF((B22+C22)&gt;(E22+F22),1,0)</f>
        <v>0</v>
      </c>
      <c r="E22" s="118">
        <v>93</v>
      </c>
      <c r="F22" s="119"/>
      <c r="G22" s="119">
        <f>IF((B22+C22)&lt;(E22+F22),1,0)</f>
        <v>1</v>
      </c>
      <c r="H22" s="113"/>
      <c r="I22" s="117" t="s">
        <v>54</v>
      </c>
      <c r="J22" s="118">
        <v>66</v>
      </c>
      <c r="K22" s="119"/>
      <c r="L22" s="119">
        <f>IF((J22+K22)&gt;(M22+N22),1,0)</f>
        <v>0</v>
      </c>
      <c r="M22" s="118">
        <v>91</v>
      </c>
      <c r="N22" s="119"/>
      <c r="O22" s="119">
        <f>IF((J22+K22)&lt;(M22+N22),1,0)</f>
        <v>1</v>
      </c>
    </row>
    <row r="23" spans="1:15" s="10" customFormat="1" ht="13.5" customHeight="1" thickBot="1">
      <c r="A23" s="120" t="s">
        <v>17</v>
      </c>
      <c r="B23" s="121"/>
      <c r="C23" s="122"/>
      <c r="D23" s="122">
        <f>IF((B23+C23)&gt;(E23+F23),1,0)</f>
        <v>0</v>
      </c>
      <c r="E23" s="121"/>
      <c r="F23" s="122"/>
      <c r="G23" s="122">
        <f>IF((B23+C23)&lt;(E23+F23),1,0)</f>
        <v>0</v>
      </c>
      <c r="H23" s="113"/>
      <c r="I23" s="120" t="s">
        <v>17</v>
      </c>
      <c r="J23" s="121"/>
      <c r="K23" s="122"/>
      <c r="L23" s="122">
        <f>IF((J23+K23)&gt;(M23+N23),1,0)</f>
        <v>0</v>
      </c>
      <c r="M23" s="121"/>
      <c r="N23" s="122"/>
      <c r="O23" s="122">
        <f>IF((J23+K23)&lt;(M23+N23),1,0)</f>
        <v>0</v>
      </c>
    </row>
    <row r="24" spans="1:15" s="10" customFormat="1" ht="13.5" customHeight="1" thickBot="1">
      <c r="A24" s="123" t="s">
        <v>20</v>
      </c>
      <c r="B24" s="124">
        <f>SUM(B21:B23)</f>
        <v>143</v>
      </c>
      <c r="C24" s="125"/>
      <c r="D24" s="126">
        <f>SUM(D21:D23)</f>
        <v>0</v>
      </c>
      <c r="E24" s="124">
        <f>SUM(E21:E23)</f>
        <v>177</v>
      </c>
      <c r="F24" s="125"/>
      <c r="G24" s="126">
        <f>SUM(G21:G23)</f>
        <v>2</v>
      </c>
      <c r="H24" s="113"/>
      <c r="I24" s="123" t="s">
        <v>20</v>
      </c>
      <c r="J24" s="124">
        <f>SUM(J21:J23)</f>
        <v>115</v>
      </c>
      <c r="K24" s="125"/>
      <c r="L24" s="126">
        <f>SUM(L21:L23)</f>
        <v>0</v>
      </c>
      <c r="M24" s="124">
        <f>SUM(M21:M23)</f>
        <v>172</v>
      </c>
      <c r="N24" s="125"/>
      <c r="O24" s="126">
        <f>SUM(O21:O23)</f>
        <v>2</v>
      </c>
    </row>
    <row r="25" spans="1:15" s="10" customFormat="1" ht="12.75" customHeight="1" thickBot="1">
      <c r="A25" s="127"/>
      <c r="B25" s="11"/>
      <c r="C25" s="11"/>
      <c r="D25" s="11"/>
      <c r="E25" s="11"/>
      <c r="F25" s="11"/>
      <c r="G25" s="11"/>
      <c r="H25" s="11"/>
      <c r="I25" s="127"/>
      <c r="J25" s="11"/>
      <c r="K25" s="11"/>
      <c r="L25" s="11"/>
      <c r="M25" s="11"/>
      <c r="N25" s="11"/>
      <c r="O25" s="11"/>
    </row>
    <row r="26" spans="1:15" s="10" customFormat="1" ht="13.5" customHeight="1" thickBot="1">
      <c r="A26" s="157">
        <v>0.40277777777777773</v>
      </c>
      <c r="B26" s="12" t="s">
        <v>22</v>
      </c>
      <c r="C26" s="13">
        <v>1</v>
      </c>
      <c r="D26" s="14" t="s">
        <v>35</v>
      </c>
      <c r="E26" s="15">
        <v>7</v>
      </c>
      <c r="F26" s="16" t="s">
        <v>22</v>
      </c>
      <c r="G26" s="17">
        <v>2</v>
      </c>
      <c r="H26" s="11"/>
      <c r="I26" s="157">
        <v>0.40277777777777773</v>
      </c>
      <c r="J26" s="12" t="s">
        <v>22</v>
      </c>
      <c r="K26" s="13">
        <v>3</v>
      </c>
      <c r="L26" s="14" t="s">
        <v>35</v>
      </c>
      <c r="M26" s="15">
        <v>8</v>
      </c>
      <c r="N26" s="16" t="s">
        <v>22</v>
      </c>
      <c r="O26" s="17">
        <v>4</v>
      </c>
    </row>
    <row r="27" spans="1:15" s="10" customFormat="1" ht="27" customHeight="1" thickBot="1">
      <c r="A27" s="158"/>
      <c r="B27" s="173" t="s">
        <v>136</v>
      </c>
      <c r="C27" s="174"/>
      <c r="D27" s="175"/>
      <c r="E27" s="173" t="s">
        <v>137</v>
      </c>
      <c r="F27" s="174"/>
      <c r="G27" s="175"/>
      <c r="H27" s="113"/>
      <c r="I27" s="158"/>
      <c r="J27" s="173" t="s">
        <v>138</v>
      </c>
      <c r="K27" s="174"/>
      <c r="L27" s="175"/>
      <c r="M27" s="173" t="s">
        <v>139</v>
      </c>
      <c r="N27" s="174"/>
      <c r="O27" s="175"/>
    </row>
    <row r="28" spans="1:15" s="10" customFormat="1" ht="13.5" customHeight="1">
      <c r="A28" s="114" t="s">
        <v>53</v>
      </c>
      <c r="B28" s="115">
        <v>62</v>
      </c>
      <c r="C28" s="116"/>
      <c r="D28" s="116">
        <f>IF((B28+C28)&gt;(E28+F28),1,0)</f>
        <v>0</v>
      </c>
      <c r="E28" s="115">
        <v>107</v>
      </c>
      <c r="F28" s="116"/>
      <c r="G28" s="122">
        <f>IF((B28+C28)&lt;(E28+F28),1,0)</f>
        <v>1</v>
      </c>
      <c r="H28" s="113"/>
      <c r="I28" s="114" t="s">
        <v>53</v>
      </c>
      <c r="J28" s="115">
        <v>67</v>
      </c>
      <c r="K28" s="116"/>
      <c r="L28" s="116">
        <f>IF((J28+K28)&gt;(M28+N28),1,0)</f>
        <v>0</v>
      </c>
      <c r="M28" s="115">
        <v>79</v>
      </c>
      <c r="N28" s="116"/>
      <c r="O28" s="122">
        <f>IF((J28+K28)&lt;(M28+N28),1,0)</f>
        <v>1</v>
      </c>
    </row>
    <row r="29" spans="1:15" s="10" customFormat="1" ht="13.5" customHeight="1">
      <c r="A29" s="117" t="s">
        <v>54</v>
      </c>
      <c r="B29" s="118">
        <v>76</v>
      </c>
      <c r="C29" s="119"/>
      <c r="D29" s="119">
        <f>IF((B29+C29)&gt;(E29+F29),1,0)</f>
        <v>0</v>
      </c>
      <c r="E29" s="118">
        <v>105</v>
      </c>
      <c r="F29" s="119"/>
      <c r="G29" s="119">
        <f>IF((B29+C29)&lt;(E29+F29),1,0)</f>
        <v>1</v>
      </c>
      <c r="H29" s="113"/>
      <c r="I29" s="117" t="s">
        <v>54</v>
      </c>
      <c r="J29" s="118">
        <v>86</v>
      </c>
      <c r="K29" s="119"/>
      <c r="L29" s="119">
        <f>IF((J29+K29)&gt;(M29+N29),1,0)</f>
        <v>1</v>
      </c>
      <c r="M29" s="118">
        <v>84</v>
      </c>
      <c r="N29" s="119"/>
      <c r="O29" s="119">
        <f>IF((J29+K29)&lt;(M29+N29),1,0)</f>
        <v>0</v>
      </c>
    </row>
    <row r="30" spans="1:15" s="10" customFormat="1" ht="13.5" customHeight="1" thickBot="1">
      <c r="A30" s="120" t="s">
        <v>17</v>
      </c>
      <c r="B30" s="121"/>
      <c r="C30" s="122"/>
      <c r="D30" s="122">
        <f>IF((B30+C30)&gt;(E30+F30),1,0)</f>
        <v>0</v>
      </c>
      <c r="E30" s="121"/>
      <c r="F30" s="122"/>
      <c r="G30" s="122">
        <f>IF((B30+C30)&lt;(E30+F30),1,0)</f>
        <v>0</v>
      </c>
      <c r="H30" s="113"/>
      <c r="I30" s="120" t="s">
        <v>17</v>
      </c>
      <c r="J30" s="121"/>
      <c r="K30" s="122">
        <v>16</v>
      </c>
      <c r="L30" s="122">
        <f>IF((J30+K30)&gt;(M30+N30),1,0)</f>
        <v>1</v>
      </c>
      <c r="M30" s="121"/>
      <c r="N30" s="122">
        <v>14</v>
      </c>
      <c r="O30" s="122">
        <f>IF((J30+K30)&lt;(M30+N30),1,0)</f>
        <v>0</v>
      </c>
    </row>
    <row r="31" spans="1:15" s="10" customFormat="1" ht="13.5" customHeight="1" thickBot="1">
      <c r="A31" s="123" t="s">
        <v>20</v>
      </c>
      <c r="B31" s="124">
        <f>SUM(B28:B30)</f>
        <v>138</v>
      </c>
      <c r="C31" s="125"/>
      <c r="D31" s="126">
        <f>SUM(D28:D30)</f>
        <v>0</v>
      </c>
      <c r="E31" s="124">
        <f>SUM(E28:E30)</f>
        <v>212</v>
      </c>
      <c r="F31" s="125"/>
      <c r="G31" s="126">
        <f>SUM(G28:G30)</f>
        <v>2</v>
      </c>
      <c r="H31" s="113"/>
      <c r="I31" s="123" t="s">
        <v>20</v>
      </c>
      <c r="J31" s="124">
        <f>SUM(J28:J30)</f>
        <v>153</v>
      </c>
      <c r="K31" s="125"/>
      <c r="L31" s="126">
        <f>SUM(L28:L30)</f>
        <v>2</v>
      </c>
      <c r="M31" s="124">
        <f>SUM(M28:M30)</f>
        <v>163</v>
      </c>
      <c r="N31" s="125"/>
      <c r="O31" s="126">
        <f>SUM(O28:O30)</f>
        <v>1</v>
      </c>
    </row>
    <row r="32" spans="1:15" s="10" customFormat="1" ht="12.75" customHeight="1" thickBot="1">
      <c r="A32" s="127"/>
      <c r="B32" s="11"/>
      <c r="C32" s="11"/>
      <c r="D32" s="11"/>
      <c r="E32" s="11"/>
      <c r="F32" s="11"/>
      <c r="G32" s="11"/>
      <c r="H32" s="11"/>
      <c r="I32" s="127"/>
      <c r="J32" s="11"/>
      <c r="K32" s="11"/>
      <c r="L32" s="11"/>
      <c r="M32" s="11"/>
      <c r="N32" s="11"/>
      <c r="O32" s="11"/>
    </row>
    <row r="33" spans="1:15" s="10" customFormat="1" ht="13.5" customHeight="1" thickBot="1">
      <c r="A33" s="157">
        <v>0.40277777777777773</v>
      </c>
      <c r="B33" s="12" t="s">
        <v>22</v>
      </c>
      <c r="C33" s="13">
        <v>5</v>
      </c>
      <c r="D33" s="14" t="s">
        <v>35</v>
      </c>
      <c r="E33" s="15">
        <v>9</v>
      </c>
      <c r="F33" s="16" t="s">
        <v>22</v>
      </c>
      <c r="G33" s="17">
        <v>6</v>
      </c>
      <c r="H33" s="11"/>
      <c r="I33" s="159">
        <v>0.4166666666666667</v>
      </c>
      <c r="J33" s="12" t="s">
        <v>22</v>
      </c>
      <c r="K33" s="13">
        <v>1</v>
      </c>
      <c r="L33" s="14" t="s">
        <v>35</v>
      </c>
      <c r="M33" s="15">
        <v>10</v>
      </c>
      <c r="N33" s="16" t="s">
        <v>22</v>
      </c>
      <c r="O33" s="17">
        <v>2</v>
      </c>
    </row>
    <row r="34" spans="1:15" s="10" customFormat="1" ht="27" customHeight="1" thickBot="1">
      <c r="A34" s="158"/>
      <c r="B34" s="173" t="s">
        <v>140</v>
      </c>
      <c r="C34" s="174"/>
      <c r="D34" s="175"/>
      <c r="E34" s="173" t="s">
        <v>141</v>
      </c>
      <c r="F34" s="174"/>
      <c r="G34" s="175"/>
      <c r="H34" s="113"/>
      <c r="I34" s="160"/>
      <c r="J34" s="173" t="s">
        <v>142</v>
      </c>
      <c r="K34" s="174"/>
      <c r="L34" s="175"/>
      <c r="M34" s="173" t="s">
        <v>143</v>
      </c>
      <c r="N34" s="174"/>
      <c r="O34" s="175"/>
    </row>
    <row r="35" spans="1:15" s="10" customFormat="1" ht="13.5" customHeight="1">
      <c r="A35" s="114" t="s">
        <v>53</v>
      </c>
      <c r="B35" s="115">
        <v>77</v>
      </c>
      <c r="C35" s="116"/>
      <c r="D35" s="116">
        <f>IF((B35+C35)&gt;(E35+F35),1,0)</f>
        <v>0</v>
      </c>
      <c r="E35" s="115">
        <v>88</v>
      </c>
      <c r="F35" s="116"/>
      <c r="G35" s="116">
        <f>IF((B35+C35)&lt;(E35+F35),1,0)</f>
        <v>1</v>
      </c>
      <c r="H35" s="113"/>
      <c r="I35" s="114" t="s">
        <v>53</v>
      </c>
      <c r="J35" s="115">
        <v>71</v>
      </c>
      <c r="K35" s="116"/>
      <c r="L35" s="116">
        <f>IF((J35+K35)&gt;(M35+N35),1,0)</f>
        <v>0</v>
      </c>
      <c r="M35" s="115">
        <v>94</v>
      </c>
      <c r="N35" s="116"/>
      <c r="O35" s="116">
        <f>IF((J35+K35)&lt;(M35+N35),1,0)</f>
        <v>1</v>
      </c>
    </row>
    <row r="36" spans="1:15" s="10" customFormat="1" ht="13.5" customHeight="1">
      <c r="A36" s="117" t="s">
        <v>54</v>
      </c>
      <c r="B36" s="118">
        <v>72</v>
      </c>
      <c r="C36" s="119"/>
      <c r="D36" s="119">
        <f>IF((B36+C36)&gt;(E36+F36),1,0)</f>
        <v>0</v>
      </c>
      <c r="E36" s="118">
        <v>84</v>
      </c>
      <c r="F36" s="119"/>
      <c r="G36" s="119">
        <f>IF((B36+C36)&lt;(E36+F36),1,0)</f>
        <v>1</v>
      </c>
      <c r="H36" s="113"/>
      <c r="I36" s="117" t="s">
        <v>54</v>
      </c>
      <c r="J36" s="118">
        <v>80</v>
      </c>
      <c r="K36" s="119"/>
      <c r="L36" s="119">
        <f>IF((J36+K36)&gt;(M36+N36),1,0)</f>
        <v>1</v>
      </c>
      <c r="M36" s="118">
        <v>71</v>
      </c>
      <c r="N36" s="119"/>
      <c r="O36" s="119">
        <f>IF((J36+K36)&lt;(M36+N36),1,0)</f>
        <v>0</v>
      </c>
    </row>
    <row r="37" spans="1:15" s="10" customFormat="1" ht="12.75" thickBot="1">
      <c r="A37" s="120" t="s">
        <v>17</v>
      </c>
      <c r="B37" s="121"/>
      <c r="C37" s="122"/>
      <c r="D37" s="122">
        <f>IF((B37+C37)&gt;(E37+F37),1,0)</f>
        <v>0</v>
      </c>
      <c r="E37" s="121"/>
      <c r="F37" s="122"/>
      <c r="G37" s="122">
        <f>IF((B37+C37)&lt;(E37+F37),1,0)</f>
        <v>0</v>
      </c>
      <c r="H37" s="113"/>
      <c r="I37" s="120" t="s">
        <v>17</v>
      </c>
      <c r="J37" s="121"/>
      <c r="K37" s="122">
        <v>22</v>
      </c>
      <c r="L37" s="122">
        <f>IF((J37+K37)&gt;(M37+N37),1,0)</f>
        <v>1</v>
      </c>
      <c r="M37" s="121"/>
      <c r="N37" s="122">
        <v>16</v>
      </c>
      <c r="O37" s="122">
        <f>IF((J37+K37)&lt;(M37+N37),1,0)</f>
        <v>0</v>
      </c>
    </row>
    <row r="38" spans="1:15" s="10" customFormat="1" ht="13.5" thickBot="1">
      <c r="A38" s="123" t="s">
        <v>20</v>
      </c>
      <c r="B38" s="124">
        <f>SUM(B35:B37)</f>
        <v>149</v>
      </c>
      <c r="C38" s="125"/>
      <c r="D38" s="126">
        <f>SUM(D35:D37)</f>
        <v>0</v>
      </c>
      <c r="E38" s="124">
        <f>SUM(E35:E37)</f>
        <v>172</v>
      </c>
      <c r="F38" s="125"/>
      <c r="G38" s="126">
        <f>SUM(G35:G37)</f>
        <v>2</v>
      </c>
      <c r="H38" s="113"/>
      <c r="I38" s="123" t="s">
        <v>20</v>
      </c>
      <c r="J38" s="124">
        <f>SUM(J35:J37)</f>
        <v>151</v>
      </c>
      <c r="K38" s="125"/>
      <c r="L38" s="126">
        <f>SUM(L35:L37)</f>
        <v>2</v>
      </c>
      <c r="M38" s="124">
        <f>SUM(M35:M37)</f>
        <v>165</v>
      </c>
      <c r="N38" s="125"/>
      <c r="O38" s="126">
        <f>SUM(O35:O37)</f>
        <v>1</v>
      </c>
    </row>
    <row r="39" spans="1:15" s="10" customFormat="1" ht="12.75" customHeight="1" thickBot="1">
      <c r="A39" s="127"/>
      <c r="B39" s="11"/>
      <c r="C39" s="11"/>
      <c r="D39" s="11"/>
      <c r="E39" s="11"/>
      <c r="F39" s="11"/>
      <c r="G39" s="11"/>
      <c r="H39" s="11"/>
      <c r="I39" s="127"/>
      <c r="J39" s="11"/>
      <c r="K39" s="11"/>
      <c r="L39" s="11"/>
      <c r="M39" s="11"/>
      <c r="N39" s="11"/>
      <c r="O39" s="11"/>
    </row>
    <row r="40" spans="1:15" s="10" customFormat="1" ht="13.5" customHeight="1" thickBot="1">
      <c r="A40" s="157">
        <v>0.4166666666666667</v>
      </c>
      <c r="B40" s="12" t="s">
        <v>22</v>
      </c>
      <c r="C40" s="13">
        <v>3</v>
      </c>
      <c r="D40" s="14" t="s">
        <v>35</v>
      </c>
      <c r="E40" s="15">
        <v>11</v>
      </c>
      <c r="F40" s="16" t="s">
        <v>22</v>
      </c>
      <c r="G40" s="17">
        <v>4</v>
      </c>
      <c r="H40" s="11"/>
      <c r="I40" s="159">
        <v>0.4166666666666667</v>
      </c>
      <c r="J40" s="12" t="s">
        <v>22</v>
      </c>
      <c r="K40" s="13">
        <v>5</v>
      </c>
      <c r="L40" s="14" t="s">
        <v>35</v>
      </c>
      <c r="M40" s="15">
        <v>12</v>
      </c>
      <c r="N40" s="16" t="s">
        <v>22</v>
      </c>
      <c r="O40" s="17">
        <v>6</v>
      </c>
    </row>
    <row r="41" spans="1:15" s="10" customFormat="1" ht="27" customHeight="1" thickBot="1">
      <c r="A41" s="158"/>
      <c r="B41" s="173" t="s">
        <v>144</v>
      </c>
      <c r="C41" s="174"/>
      <c r="D41" s="175"/>
      <c r="E41" s="173" t="s">
        <v>145</v>
      </c>
      <c r="F41" s="174"/>
      <c r="G41" s="175"/>
      <c r="H41" s="113"/>
      <c r="I41" s="160"/>
      <c r="J41" s="173" t="s">
        <v>146</v>
      </c>
      <c r="K41" s="174"/>
      <c r="L41" s="175"/>
      <c r="M41" s="173" t="s">
        <v>155</v>
      </c>
      <c r="N41" s="174"/>
      <c r="O41" s="175"/>
    </row>
    <row r="42" spans="1:15" s="10" customFormat="1" ht="13.5" customHeight="1">
      <c r="A42" s="114" t="s">
        <v>53</v>
      </c>
      <c r="B42" s="115">
        <v>95</v>
      </c>
      <c r="C42" s="116"/>
      <c r="D42" s="116">
        <f>IF((B42+C42)&gt;(E42+F42),1,0)</f>
        <v>1</v>
      </c>
      <c r="E42" s="115">
        <v>66</v>
      </c>
      <c r="F42" s="116"/>
      <c r="G42" s="116">
        <f>IF((B42+C42)&lt;(E42+F42),1,0)</f>
        <v>0</v>
      </c>
      <c r="H42" s="113"/>
      <c r="I42" s="114" t="s">
        <v>53</v>
      </c>
      <c r="J42" s="115">
        <v>75</v>
      </c>
      <c r="K42" s="116"/>
      <c r="L42" s="116">
        <f>IF((J42+K42)&gt;(M42+N42),1,0)</f>
        <v>1</v>
      </c>
      <c r="M42" s="115">
        <v>72</v>
      </c>
      <c r="N42" s="116"/>
      <c r="O42" s="116">
        <f>IF((J42+K42)&lt;(M42+N42),1,0)</f>
        <v>0</v>
      </c>
    </row>
    <row r="43" spans="1:15" s="10" customFormat="1" ht="13.5" customHeight="1">
      <c r="A43" s="117" t="s">
        <v>54</v>
      </c>
      <c r="B43" s="118">
        <v>92</v>
      </c>
      <c r="C43" s="119"/>
      <c r="D43" s="119">
        <f>IF((B43+C43)&gt;(E43+F43),1,0)</f>
        <v>1</v>
      </c>
      <c r="E43" s="118">
        <v>88</v>
      </c>
      <c r="F43" s="119"/>
      <c r="G43" s="119">
        <f>IF((B43+C43)&lt;(E43+F43),1,0)</f>
        <v>0</v>
      </c>
      <c r="H43" s="113"/>
      <c r="I43" s="117" t="s">
        <v>54</v>
      </c>
      <c r="J43" s="118">
        <v>85</v>
      </c>
      <c r="K43" s="119">
        <v>4</v>
      </c>
      <c r="L43" s="119">
        <f>IF((J43+K43)&gt;(M43+N43),1,0)</f>
        <v>1</v>
      </c>
      <c r="M43" s="118">
        <v>85</v>
      </c>
      <c r="N43" s="119">
        <v>3</v>
      </c>
      <c r="O43" s="119">
        <f>IF((J43+K43)&lt;(M43+N43),1,0)</f>
        <v>0</v>
      </c>
    </row>
    <row r="44" spans="1:15" s="10" customFormat="1" ht="13.5" customHeight="1" thickBot="1">
      <c r="A44" s="120" t="s">
        <v>17</v>
      </c>
      <c r="B44" s="121"/>
      <c r="C44" s="122"/>
      <c r="D44" s="122">
        <f>IF((B44+C44)&gt;(E44+F44),1,0)</f>
        <v>0</v>
      </c>
      <c r="E44" s="121"/>
      <c r="F44" s="122"/>
      <c r="G44" s="122">
        <f>IF((B44+C44)&lt;(E44+F44),1,0)</f>
        <v>0</v>
      </c>
      <c r="H44" s="113"/>
      <c r="I44" s="120" t="s">
        <v>17</v>
      </c>
      <c r="J44" s="121"/>
      <c r="K44" s="122"/>
      <c r="L44" s="122">
        <f>IF((J44+K44)&gt;(M44+N44),1,0)</f>
        <v>0</v>
      </c>
      <c r="M44" s="121"/>
      <c r="N44" s="122"/>
      <c r="O44" s="122">
        <f>IF((J44+K44)&lt;(M44+N44),1,0)</f>
        <v>0</v>
      </c>
    </row>
    <row r="45" spans="1:15" s="10" customFormat="1" ht="13.5" customHeight="1" thickBot="1">
      <c r="A45" s="123" t="s">
        <v>20</v>
      </c>
      <c r="B45" s="124">
        <f>SUM(B42:B44)</f>
        <v>187</v>
      </c>
      <c r="C45" s="125"/>
      <c r="D45" s="126">
        <f>SUM(D42:D44)</f>
        <v>2</v>
      </c>
      <c r="E45" s="124">
        <f>SUM(E42:E44)</f>
        <v>154</v>
      </c>
      <c r="F45" s="125"/>
      <c r="G45" s="126">
        <f>SUM(G42:G44)</f>
        <v>0</v>
      </c>
      <c r="H45" s="113"/>
      <c r="I45" s="123" t="s">
        <v>20</v>
      </c>
      <c r="J45" s="124">
        <f>SUM(J42:J44)</f>
        <v>160</v>
      </c>
      <c r="K45" s="125"/>
      <c r="L45" s="126">
        <f>SUM(L42:L44)</f>
        <v>2</v>
      </c>
      <c r="M45" s="124">
        <f>SUM(M42:M44)</f>
        <v>157</v>
      </c>
      <c r="N45" s="125"/>
      <c r="O45" s="126">
        <f>SUM(O42:O44)</f>
        <v>0</v>
      </c>
    </row>
    <row r="46" spans="1:15" s="10" customFormat="1" ht="12.75" customHeight="1" thickBot="1">
      <c r="A46" s="127"/>
      <c r="B46" s="11"/>
      <c r="C46" s="11"/>
      <c r="D46" s="11"/>
      <c r="E46" s="11"/>
      <c r="F46" s="11"/>
      <c r="G46" s="11"/>
      <c r="H46" s="11"/>
      <c r="I46" s="127"/>
      <c r="J46" s="11"/>
      <c r="K46" s="11"/>
      <c r="L46" s="11"/>
      <c r="M46" s="11"/>
      <c r="N46" s="11"/>
      <c r="O46" s="11"/>
    </row>
    <row r="47" spans="1:15" s="10" customFormat="1" ht="13.5" thickBot="1">
      <c r="A47" s="157">
        <v>0.4305555555555556</v>
      </c>
      <c r="B47" s="12" t="s">
        <v>22</v>
      </c>
      <c r="C47" s="13">
        <v>1</v>
      </c>
      <c r="D47" s="14" t="s">
        <v>35</v>
      </c>
      <c r="E47" s="15">
        <v>13</v>
      </c>
      <c r="F47" s="16" t="s">
        <v>22</v>
      </c>
      <c r="G47" s="17">
        <v>2</v>
      </c>
      <c r="H47" s="11"/>
      <c r="I47" s="159">
        <v>0.4305555555555556</v>
      </c>
      <c r="J47" s="12" t="s">
        <v>22</v>
      </c>
      <c r="K47" s="13">
        <v>3</v>
      </c>
      <c r="L47" s="14" t="s">
        <v>35</v>
      </c>
      <c r="M47" s="15">
        <v>14</v>
      </c>
      <c r="N47" s="16" t="s">
        <v>22</v>
      </c>
      <c r="O47" s="17">
        <v>4</v>
      </c>
    </row>
    <row r="48" spans="1:15" s="10" customFormat="1" ht="27" customHeight="1" thickBot="1">
      <c r="A48" s="158"/>
      <c r="B48" s="173" t="s">
        <v>148</v>
      </c>
      <c r="C48" s="174"/>
      <c r="D48" s="175"/>
      <c r="E48" s="173" t="s">
        <v>149</v>
      </c>
      <c r="F48" s="174"/>
      <c r="G48" s="175"/>
      <c r="H48" s="113"/>
      <c r="I48" s="160"/>
      <c r="J48" s="173" t="s">
        <v>150</v>
      </c>
      <c r="K48" s="174"/>
      <c r="L48" s="175"/>
      <c r="M48" s="173" t="s">
        <v>151</v>
      </c>
      <c r="N48" s="174"/>
      <c r="O48" s="175"/>
    </row>
    <row r="49" spans="1:15" s="10" customFormat="1" ht="12.75">
      <c r="A49" s="114" t="s">
        <v>53</v>
      </c>
      <c r="B49" s="115">
        <v>89</v>
      </c>
      <c r="C49" s="116"/>
      <c r="D49" s="116">
        <f>IF((B49+C49)&gt;(E49+F49),1,0)</f>
        <v>0</v>
      </c>
      <c r="E49" s="115">
        <v>100</v>
      </c>
      <c r="F49" s="116"/>
      <c r="G49" s="116">
        <f>IF((B49+C49)&lt;(E49+F49),1,0)</f>
        <v>1</v>
      </c>
      <c r="H49" s="113"/>
      <c r="I49" s="114" t="s">
        <v>53</v>
      </c>
      <c r="J49" s="115">
        <v>76</v>
      </c>
      <c r="K49" s="116"/>
      <c r="L49" s="116">
        <f>IF((J49+K49)&gt;(M49+N49),1,0)</f>
        <v>1</v>
      </c>
      <c r="M49" s="115">
        <v>66</v>
      </c>
      <c r="N49" s="116"/>
      <c r="O49" s="116">
        <f>IF((J49+K49)&lt;(M49+N49),1,0)</f>
        <v>0</v>
      </c>
    </row>
    <row r="50" spans="1:15" s="10" customFormat="1" ht="12.75">
      <c r="A50" s="117" t="s">
        <v>54</v>
      </c>
      <c r="B50" s="118">
        <v>65</v>
      </c>
      <c r="C50" s="119"/>
      <c r="D50" s="119">
        <f>IF((B50+C50)&gt;(E50+F50),1,0)</f>
        <v>0</v>
      </c>
      <c r="E50" s="118">
        <v>96</v>
      </c>
      <c r="F50" s="119"/>
      <c r="G50" s="119">
        <f>IF((B50+C50)&lt;(E50+F50),1,0)</f>
        <v>1</v>
      </c>
      <c r="H50" s="113"/>
      <c r="I50" s="117" t="s">
        <v>54</v>
      </c>
      <c r="J50" s="118">
        <v>88</v>
      </c>
      <c r="K50" s="119"/>
      <c r="L50" s="119">
        <f>IF((J50+K50)&gt;(M50+N50),1,0)</f>
        <v>1</v>
      </c>
      <c r="M50" s="118">
        <v>69</v>
      </c>
      <c r="N50" s="119"/>
      <c r="O50" s="119">
        <f>IF((J50+K50)&lt;(M50+N50),1,0)</f>
        <v>0</v>
      </c>
    </row>
    <row r="51" spans="1:15" s="10" customFormat="1" ht="12.75" thickBot="1">
      <c r="A51" s="120" t="s">
        <v>17</v>
      </c>
      <c r="B51" s="121"/>
      <c r="C51" s="122"/>
      <c r="D51" s="122">
        <f>IF((B51+C51)&gt;(E51+F51),1,0)</f>
        <v>0</v>
      </c>
      <c r="E51" s="121"/>
      <c r="F51" s="122"/>
      <c r="G51" s="122">
        <f>IF((B51+C51)&lt;(E51+F51),1,0)</f>
        <v>0</v>
      </c>
      <c r="H51" s="113"/>
      <c r="I51" s="120" t="s">
        <v>17</v>
      </c>
      <c r="J51" s="121"/>
      <c r="K51" s="122"/>
      <c r="L51" s="122">
        <f>IF((J51+K51)&gt;(M51+N51),1,0)</f>
        <v>0</v>
      </c>
      <c r="M51" s="121"/>
      <c r="N51" s="122"/>
      <c r="O51" s="122">
        <f>IF((J51+K51)&lt;(M51+N51),1,0)</f>
        <v>0</v>
      </c>
    </row>
    <row r="52" spans="1:15" s="10" customFormat="1" ht="13.5" thickBot="1">
      <c r="A52" s="123" t="s">
        <v>20</v>
      </c>
      <c r="B52" s="124">
        <f>SUM(B49:B51)</f>
        <v>154</v>
      </c>
      <c r="C52" s="125"/>
      <c r="D52" s="126">
        <f>SUM(D49:D51)</f>
        <v>0</v>
      </c>
      <c r="E52" s="124">
        <f>SUM(E49:E51)</f>
        <v>196</v>
      </c>
      <c r="F52" s="125"/>
      <c r="G52" s="126">
        <f>SUM(G49:G51)</f>
        <v>2</v>
      </c>
      <c r="H52" s="113"/>
      <c r="I52" s="123" t="s">
        <v>20</v>
      </c>
      <c r="J52" s="124">
        <f>SUM(J49:J51)</f>
        <v>164</v>
      </c>
      <c r="K52" s="125"/>
      <c r="L52" s="126">
        <f>SUM(L49:L51)</f>
        <v>2</v>
      </c>
      <c r="M52" s="124">
        <f>SUM(M49:M51)</f>
        <v>135</v>
      </c>
      <c r="N52" s="125"/>
      <c r="O52" s="126">
        <f>SUM(O49:O51)</f>
        <v>0</v>
      </c>
    </row>
    <row r="53" spans="1:15" s="10" customFormat="1" ht="12.75" customHeight="1" thickBot="1">
      <c r="A53" s="127"/>
      <c r="B53" s="11"/>
      <c r="C53" s="11"/>
      <c r="D53" s="11"/>
      <c r="E53" s="11"/>
      <c r="F53" s="11"/>
      <c r="G53" s="11"/>
      <c r="H53" s="11"/>
      <c r="I53" s="127"/>
      <c r="J53" s="11"/>
      <c r="K53" s="11"/>
      <c r="L53" s="11"/>
      <c r="M53" s="11"/>
      <c r="N53" s="11"/>
      <c r="O53" s="11"/>
    </row>
    <row r="54" spans="1:15" s="10" customFormat="1" ht="13.5" thickBot="1">
      <c r="A54" s="157">
        <v>0.4305555555555556</v>
      </c>
      <c r="B54" s="12" t="s">
        <v>22</v>
      </c>
      <c r="C54" s="13">
        <v>5</v>
      </c>
      <c r="D54" s="14" t="s">
        <v>35</v>
      </c>
      <c r="E54" s="15">
        <v>15</v>
      </c>
      <c r="F54" s="16" t="s">
        <v>22</v>
      </c>
      <c r="G54" s="17">
        <v>6</v>
      </c>
      <c r="H54" s="11"/>
      <c r="I54" s="159"/>
      <c r="J54" s="12" t="s">
        <v>22</v>
      </c>
      <c r="K54" s="13">
        <v>1</v>
      </c>
      <c r="L54" s="14" t="s">
        <v>35</v>
      </c>
      <c r="M54" s="15">
        <v>16</v>
      </c>
      <c r="N54" s="16" t="s">
        <v>22</v>
      </c>
      <c r="O54" s="17">
        <v>2</v>
      </c>
    </row>
    <row r="55" spans="1:15" s="10" customFormat="1" ht="27" customHeight="1" thickBot="1">
      <c r="A55" s="158"/>
      <c r="B55" s="173" t="s">
        <v>152</v>
      </c>
      <c r="C55" s="174"/>
      <c r="D55" s="175"/>
      <c r="E55" s="173" t="s">
        <v>153</v>
      </c>
      <c r="F55" s="174"/>
      <c r="G55" s="175"/>
      <c r="H55" s="113"/>
      <c r="I55" s="160"/>
      <c r="J55" s="173" t="s">
        <v>154</v>
      </c>
      <c r="K55" s="174"/>
      <c r="L55" s="175"/>
      <c r="M55" s="173" t="s">
        <v>121</v>
      </c>
      <c r="N55" s="174"/>
      <c r="O55" s="175"/>
    </row>
    <row r="56" spans="1:15" s="10" customFormat="1" ht="12.75">
      <c r="A56" s="114" t="s">
        <v>53</v>
      </c>
      <c r="B56" s="115">
        <v>111</v>
      </c>
      <c r="C56" s="116"/>
      <c r="D56" s="116">
        <f>IF((B56+C56)&gt;(E56+F56),1,0)</f>
        <v>1</v>
      </c>
      <c r="E56" s="115">
        <v>84</v>
      </c>
      <c r="F56" s="116"/>
      <c r="G56" s="116">
        <f>IF((B56+C56)&lt;(E56+F56),1,0)</f>
        <v>0</v>
      </c>
      <c r="H56" s="113"/>
      <c r="I56" s="114" t="s">
        <v>53</v>
      </c>
      <c r="J56" s="115"/>
      <c r="K56" s="116"/>
      <c r="L56" s="116">
        <f>IF((J56+K56)&gt;(M56+N56),1,0)</f>
        <v>0</v>
      </c>
      <c r="M56" s="115"/>
      <c r="N56" s="116"/>
      <c r="O56" s="116">
        <f>IF((J56+K56)&lt;(M56+N56),1,0)</f>
        <v>0</v>
      </c>
    </row>
    <row r="57" spans="1:15" s="10" customFormat="1" ht="18" customHeight="1">
      <c r="A57" s="117" t="s">
        <v>54</v>
      </c>
      <c r="B57" s="118">
        <v>114</v>
      </c>
      <c r="C57" s="119"/>
      <c r="D57" s="119">
        <f>IF((B57+C57)&gt;(E57+F57),1,0)</f>
        <v>1</v>
      </c>
      <c r="E57" s="118">
        <v>106</v>
      </c>
      <c r="F57" s="119"/>
      <c r="G57" s="119">
        <f>IF((B57+C57)&lt;(E57+F57),1,0)</f>
        <v>0</v>
      </c>
      <c r="H57" s="113"/>
      <c r="I57" s="117" t="s">
        <v>54</v>
      </c>
      <c r="J57" s="118"/>
      <c r="K57" s="119"/>
      <c r="L57" s="119">
        <f>IF((J57+K57)&gt;(M57+N57),1,0)</f>
        <v>0</v>
      </c>
      <c r="M57" s="118"/>
      <c r="N57" s="119"/>
      <c r="O57" s="119">
        <f>IF((J57+K57)&lt;(M57+N57),1,0)</f>
        <v>0</v>
      </c>
    </row>
    <row r="58" spans="1:15" s="10" customFormat="1" ht="12.75" thickBot="1">
      <c r="A58" s="120" t="s">
        <v>17</v>
      </c>
      <c r="B58" s="121"/>
      <c r="C58" s="122"/>
      <c r="D58" s="122">
        <f>IF((B58+C58)&gt;(E58+F58),1,0)</f>
        <v>0</v>
      </c>
      <c r="E58" s="121"/>
      <c r="F58" s="122"/>
      <c r="G58" s="122">
        <f>IF((B58+C58)&lt;(E58+F58),1,0)</f>
        <v>0</v>
      </c>
      <c r="H58" s="113"/>
      <c r="I58" s="120" t="s">
        <v>17</v>
      </c>
      <c r="J58" s="121"/>
      <c r="K58" s="122"/>
      <c r="L58" s="122">
        <f>IF((J58+K58)&gt;(M58+N58),1,0)</f>
        <v>0</v>
      </c>
      <c r="M58" s="121"/>
      <c r="N58" s="122"/>
      <c r="O58" s="122">
        <f>IF((J58+K58)&lt;(M58+N58),1,0)</f>
        <v>0</v>
      </c>
    </row>
    <row r="59" spans="1:15" s="10" customFormat="1" ht="13.5" thickBot="1">
      <c r="A59" s="123" t="s">
        <v>20</v>
      </c>
      <c r="B59" s="124">
        <f>SUM(B56:B58)</f>
        <v>225</v>
      </c>
      <c r="C59" s="125"/>
      <c r="D59" s="126">
        <f>SUM(D56:D58)</f>
        <v>2</v>
      </c>
      <c r="E59" s="124">
        <f>SUM(E56:E58)</f>
        <v>190</v>
      </c>
      <c r="F59" s="125"/>
      <c r="G59" s="126">
        <f>SUM(G56:G58)</f>
        <v>0</v>
      </c>
      <c r="H59" s="113"/>
      <c r="I59" s="123" t="s">
        <v>20</v>
      </c>
      <c r="J59" s="124">
        <f>SUM(J56:J58)</f>
        <v>0</v>
      </c>
      <c r="K59" s="125"/>
      <c r="L59" s="126">
        <f>SUM(L56:L58)</f>
        <v>0</v>
      </c>
      <c r="M59" s="124">
        <f>SUM(M56:M58)</f>
        <v>0</v>
      </c>
      <c r="N59" s="125"/>
      <c r="O59" s="126">
        <f>SUM(O56:O58)</f>
        <v>0</v>
      </c>
    </row>
    <row r="60" spans="1:15" s="10" customFormat="1" ht="12.75">
      <c r="A60" s="127"/>
      <c r="B60" s="11"/>
      <c r="C60" s="11"/>
      <c r="D60" s="11"/>
      <c r="E60" s="11"/>
      <c r="F60" s="11"/>
      <c r="G60" s="11"/>
      <c r="H60" s="11"/>
      <c r="I60" s="127"/>
      <c r="J60" s="11"/>
      <c r="K60" s="11"/>
      <c r="L60" s="11"/>
      <c r="M60" s="11"/>
      <c r="N60" s="11"/>
      <c r="O60" s="11"/>
    </row>
    <row r="61" spans="1:15" s="10" customFormat="1" ht="27" customHeight="1" thickBot="1">
      <c r="A61" s="154" t="s">
        <v>19</v>
      </c>
      <c r="B61" s="154"/>
      <c r="C61" s="154"/>
      <c r="D61" s="154"/>
      <c r="E61" s="154"/>
      <c r="F61" s="154"/>
      <c r="G61" s="154"/>
      <c r="H61" s="154"/>
      <c r="I61" s="154"/>
      <c r="J61" s="154"/>
      <c r="K61" s="154"/>
      <c r="L61" s="154"/>
      <c r="M61" s="154"/>
      <c r="N61" s="154"/>
      <c r="O61" s="154"/>
    </row>
    <row r="62" spans="1:15" s="10" customFormat="1" ht="13.5" thickBot="1">
      <c r="A62" s="157">
        <v>0.4444444444444444</v>
      </c>
      <c r="B62" s="12" t="s">
        <v>22</v>
      </c>
      <c r="C62" s="13">
        <v>1</v>
      </c>
      <c r="D62" s="14" t="s">
        <v>35</v>
      </c>
      <c r="E62" s="15">
        <v>17</v>
      </c>
      <c r="F62" s="16" t="s">
        <v>22</v>
      </c>
      <c r="G62" s="17">
        <v>2</v>
      </c>
      <c r="H62" s="11"/>
      <c r="I62" s="159">
        <v>0.4444444444444444</v>
      </c>
      <c r="J62" s="12" t="s">
        <v>22</v>
      </c>
      <c r="K62" s="13">
        <v>3</v>
      </c>
      <c r="L62" s="14" t="s">
        <v>35</v>
      </c>
      <c r="M62" s="15">
        <v>18</v>
      </c>
      <c r="N62" s="16" t="s">
        <v>22</v>
      </c>
      <c r="O62" s="17">
        <v>4</v>
      </c>
    </row>
    <row r="63" spans="1:15" s="10" customFormat="1" ht="27" customHeight="1" thickBot="1">
      <c r="A63" s="158"/>
      <c r="B63" s="145" t="s">
        <v>124</v>
      </c>
      <c r="C63" s="146"/>
      <c r="D63" s="147"/>
      <c r="E63" s="145" t="s">
        <v>127</v>
      </c>
      <c r="F63" s="146"/>
      <c r="G63" s="147"/>
      <c r="H63" s="113"/>
      <c r="I63" s="160"/>
      <c r="J63" s="145" t="s">
        <v>129</v>
      </c>
      <c r="K63" s="146"/>
      <c r="L63" s="147"/>
      <c r="M63" s="145" t="s">
        <v>131</v>
      </c>
      <c r="N63" s="146"/>
      <c r="O63" s="147"/>
    </row>
    <row r="64" spans="1:15" s="10" customFormat="1" ht="12.75" customHeight="1">
      <c r="A64" s="114" t="s">
        <v>53</v>
      </c>
      <c r="B64" s="115">
        <v>94</v>
      </c>
      <c r="C64" s="116"/>
      <c r="D64" s="116">
        <f>IF((B64+C64)&gt;(E64+F64),1,0)</f>
        <v>1</v>
      </c>
      <c r="E64" s="115">
        <v>88</v>
      </c>
      <c r="F64" s="116"/>
      <c r="G64" s="116">
        <f>IF((B64+C64)&lt;(E64+F64),1,0)</f>
        <v>0</v>
      </c>
      <c r="H64" s="113"/>
      <c r="I64" s="114" t="s">
        <v>53</v>
      </c>
      <c r="J64" s="115">
        <v>73</v>
      </c>
      <c r="K64" s="116"/>
      <c r="L64" s="116">
        <f>IF((J64+K64)&gt;(M64+N64),1,0)</f>
        <v>0</v>
      </c>
      <c r="M64" s="115">
        <v>104</v>
      </c>
      <c r="N64" s="116"/>
      <c r="O64" s="116">
        <f>IF((J64+K64)&lt;(M64+N64),1,0)</f>
        <v>1</v>
      </c>
    </row>
    <row r="65" spans="1:15" s="10" customFormat="1" ht="12.75" customHeight="1">
      <c r="A65" s="117" t="s">
        <v>54</v>
      </c>
      <c r="B65" s="118">
        <v>83</v>
      </c>
      <c r="C65" s="119"/>
      <c r="D65" s="119">
        <f>IF((B65+C65)&gt;(E65+F65),1,0)</f>
        <v>0</v>
      </c>
      <c r="E65" s="118">
        <v>86</v>
      </c>
      <c r="F65" s="119"/>
      <c r="G65" s="119">
        <f>IF((B65+C65)&lt;(E65+F65),1,0)</f>
        <v>1</v>
      </c>
      <c r="H65" s="113"/>
      <c r="I65" s="117" t="s">
        <v>54</v>
      </c>
      <c r="J65" s="118">
        <v>74</v>
      </c>
      <c r="K65" s="119"/>
      <c r="L65" s="119">
        <f>IF((J65+K65)&gt;(M65+N65),1,0)</f>
        <v>0</v>
      </c>
      <c r="M65" s="118">
        <v>88</v>
      </c>
      <c r="N65" s="119"/>
      <c r="O65" s="119">
        <f>IF((J65+K65)&lt;(M65+N65),1,0)</f>
        <v>1</v>
      </c>
    </row>
    <row r="66" spans="1:15" s="10" customFormat="1" ht="12.75" customHeight="1" thickBot="1">
      <c r="A66" s="128" t="s">
        <v>17</v>
      </c>
      <c r="B66" s="121"/>
      <c r="C66" s="122">
        <v>17</v>
      </c>
      <c r="D66" s="122">
        <f>IF((B66+C66)&gt;(E66+F66),1,0)</f>
        <v>1</v>
      </c>
      <c r="E66" s="121"/>
      <c r="F66" s="122">
        <v>12</v>
      </c>
      <c r="G66" s="122">
        <f>IF((B66+C66)&lt;(E66+F66),1,0)</f>
        <v>0</v>
      </c>
      <c r="H66" s="113"/>
      <c r="I66" s="120" t="s">
        <v>17</v>
      </c>
      <c r="J66" s="121"/>
      <c r="K66" s="122"/>
      <c r="L66" s="122">
        <f>IF((J66+K66)&gt;(M66+N66),1,0)</f>
        <v>0</v>
      </c>
      <c r="M66" s="121"/>
      <c r="N66" s="122"/>
      <c r="O66" s="122">
        <f>IF((J66+K66)&lt;(M66+N66),1,0)</f>
        <v>0</v>
      </c>
    </row>
    <row r="67" spans="1:15" s="10" customFormat="1" ht="12.75" customHeight="1" thickBot="1">
      <c r="A67" s="129" t="s">
        <v>20</v>
      </c>
      <c r="B67" s="124">
        <f>SUM(B64:B66)</f>
        <v>177</v>
      </c>
      <c r="C67" s="125"/>
      <c r="D67" s="126">
        <f>SUM(D64:D66)</f>
        <v>2</v>
      </c>
      <c r="E67" s="124">
        <f>SUM(E64:E66)</f>
        <v>174</v>
      </c>
      <c r="F67" s="125"/>
      <c r="G67" s="126">
        <f>SUM(G64:G66)</f>
        <v>1</v>
      </c>
      <c r="H67" s="113"/>
      <c r="I67" s="123" t="s">
        <v>20</v>
      </c>
      <c r="J67" s="124">
        <f>SUM(J64:J66)</f>
        <v>147</v>
      </c>
      <c r="K67" s="125"/>
      <c r="L67" s="126">
        <f>SUM(L64:L66)</f>
        <v>0</v>
      </c>
      <c r="M67" s="124">
        <f>SUM(M64:M66)</f>
        <v>192</v>
      </c>
      <c r="N67" s="125"/>
      <c r="O67" s="126">
        <f>SUM(O64:O66)</f>
        <v>2</v>
      </c>
    </row>
    <row r="68" spans="1:15" s="10" customFormat="1" ht="12.75" customHeight="1" thickBot="1">
      <c r="A68" s="127"/>
      <c r="B68" s="11"/>
      <c r="C68" s="11"/>
      <c r="D68" s="11"/>
      <c r="E68" s="11"/>
      <c r="F68" s="11"/>
      <c r="G68" s="11"/>
      <c r="H68" s="11"/>
      <c r="I68" s="127"/>
      <c r="J68" s="11"/>
      <c r="K68" s="11"/>
      <c r="L68" s="11"/>
      <c r="M68" s="11"/>
      <c r="N68" s="11"/>
      <c r="O68" s="11"/>
    </row>
    <row r="69" spans="1:15" s="10" customFormat="1" ht="13.5" thickBot="1">
      <c r="A69" s="157">
        <v>0.4444444444444444</v>
      </c>
      <c r="B69" s="12" t="s">
        <v>22</v>
      </c>
      <c r="C69" s="13">
        <v>5</v>
      </c>
      <c r="D69" s="14" t="s">
        <v>35</v>
      </c>
      <c r="E69" s="15">
        <v>19</v>
      </c>
      <c r="F69" s="16" t="s">
        <v>22</v>
      </c>
      <c r="G69" s="17">
        <v>6</v>
      </c>
      <c r="H69" s="11"/>
      <c r="I69" s="159">
        <v>0.4583333333333333</v>
      </c>
      <c r="J69" s="12" t="s">
        <v>22</v>
      </c>
      <c r="K69" s="13">
        <v>1</v>
      </c>
      <c r="L69" s="14" t="s">
        <v>35</v>
      </c>
      <c r="M69" s="15">
        <v>20</v>
      </c>
      <c r="N69" s="16" t="s">
        <v>22</v>
      </c>
      <c r="O69" s="17">
        <v>2</v>
      </c>
    </row>
    <row r="70" spans="1:15" s="10" customFormat="1" ht="27" customHeight="1" thickBot="1">
      <c r="A70" s="158"/>
      <c r="B70" s="145" t="s">
        <v>133</v>
      </c>
      <c r="C70" s="146"/>
      <c r="D70" s="147"/>
      <c r="E70" s="145" t="s">
        <v>135</v>
      </c>
      <c r="F70" s="146"/>
      <c r="G70" s="147"/>
      <c r="H70" s="113"/>
      <c r="I70" s="160"/>
      <c r="J70" s="145" t="s">
        <v>137</v>
      </c>
      <c r="K70" s="146"/>
      <c r="L70" s="147"/>
      <c r="M70" s="145" t="s">
        <v>138</v>
      </c>
      <c r="N70" s="146"/>
      <c r="O70" s="147"/>
    </row>
    <row r="71" spans="1:15" s="10" customFormat="1" ht="12.75" customHeight="1">
      <c r="A71" s="114" t="s">
        <v>53</v>
      </c>
      <c r="B71" s="115">
        <v>86</v>
      </c>
      <c r="C71" s="116"/>
      <c r="D71" s="116">
        <f>IF((B71+C71)&gt;(E71+F71),1,0)</f>
        <v>1</v>
      </c>
      <c r="E71" s="115">
        <v>65</v>
      </c>
      <c r="F71" s="116"/>
      <c r="G71" s="116">
        <f>IF((B71+C71)&lt;(E71+F71),1,0)</f>
        <v>0</v>
      </c>
      <c r="H71" s="113"/>
      <c r="I71" s="114" t="s">
        <v>53</v>
      </c>
      <c r="J71" s="115">
        <v>95</v>
      </c>
      <c r="K71" s="116"/>
      <c r="L71" s="116">
        <f>IF((J71+K71)&gt;(M71+N71),1,0)</f>
        <v>1</v>
      </c>
      <c r="M71" s="115">
        <v>75</v>
      </c>
      <c r="N71" s="116"/>
      <c r="O71" s="116">
        <f>IF((J71+K71)&lt;(M71+N71),1,0)</f>
        <v>0</v>
      </c>
    </row>
    <row r="72" spans="1:15" s="10" customFormat="1" ht="12.75" customHeight="1">
      <c r="A72" s="117" t="s">
        <v>54</v>
      </c>
      <c r="B72" s="118">
        <v>92</v>
      </c>
      <c r="C72" s="119"/>
      <c r="D72" s="119">
        <f>IF((B72+C72)&gt;(E72+F72),1,0)</f>
        <v>1</v>
      </c>
      <c r="E72" s="118">
        <v>85</v>
      </c>
      <c r="F72" s="119"/>
      <c r="G72" s="119">
        <f>IF((B72+C72)&lt;(E72+F72),1,0)</f>
        <v>0</v>
      </c>
      <c r="H72" s="113"/>
      <c r="I72" s="117" t="s">
        <v>54</v>
      </c>
      <c r="J72" s="118">
        <v>93</v>
      </c>
      <c r="K72" s="119"/>
      <c r="L72" s="119">
        <f>IF((J72+K72)&gt;(M72+N72),1,0)</f>
        <v>1</v>
      </c>
      <c r="M72" s="118">
        <v>83</v>
      </c>
      <c r="N72" s="119"/>
      <c r="O72" s="119">
        <f>IF((J72+K72)&lt;(M72+N72),1,0)</f>
        <v>0</v>
      </c>
    </row>
    <row r="73" spans="1:15" s="10" customFormat="1" ht="12.75" customHeight="1" thickBot="1">
      <c r="A73" s="120" t="s">
        <v>17</v>
      </c>
      <c r="B73" s="121"/>
      <c r="C73" s="122"/>
      <c r="D73" s="122">
        <f>IF((B73+C73)&gt;(E73+F73),1,0)</f>
        <v>0</v>
      </c>
      <c r="E73" s="121"/>
      <c r="F73" s="122"/>
      <c r="G73" s="122">
        <f>IF((B73+C73)&lt;(E73+F73),1,0)</f>
        <v>0</v>
      </c>
      <c r="H73" s="113"/>
      <c r="I73" s="120" t="s">
        <v>17</v>
      </c>
      <c r="J73" s="121"/>
      <c r="K73" s="122"/>
      <c r="L73" s="122">
        <f>IF((J73+K73)&gt;(M73+N73),1,0)</f>
        <v>0</v>
      </c>
      <c r="M73" s="121"/>
      <c r="N73" s="122"/>
      <c r="O73" s="122">
        <f>IF((J73+K73)&lt;(M73+N73),1,0)</f>
        <v>0</v>
      </c>
    </row>
    <row r="74" spans="1:15" s="10" customFormat="1" ht="12.75" customHeight="1" thickBot="1">
      <c r="A74" s="123" t="s">
        <v>20</v>
      </c>
      <c r="B74" s="124">
        <f>SUM(B71:B73)</f>
        <v>178</v>
      </c>
      <c r="C74" s="125"/>
      <c r="D74" s="126">
        <f>SUM(D71:D73)</f>
        <v>2</v>
      </c>
      <c r="E74" s="124">
        <f>SUM(E71:E73)</f>
        <v>150</v>
      </c>
      <c r="F74" s="125"/>
      <c r="G74" s="126">
        <f>SUM(G71:G73)</f>
        <v>0</v>
      </c>
      <c r="H74" s="113"/>
      <c r="I74" s="123" t="s">
        <v>20</v>
      </c>
      <c r="J74" s="124">
        <f>SUM(J71:J73)</f>
        <v>188</v>
      </c>
      <c r="K74" s="125"/>
      <c r="L74" s="126">
        <f>SUM(L71:L73)</f>
        <v>2</v>
      </c>
      <c r="M74" s="124">
        <f>SUM(M71:M73)</f>
        <v>158</v>
      </c>
      <c r="N74" s="125"/>
      <c r="O74" s="126">
        <f>SUM(O71:O73)</f>
        <v>0</v>
      </c>
    </row>
    <row r="75" spans="1:15" s="10" customFormat="1" ht="12.75" customHeight="1" thickBot="1">
      <c r="A75" s="127"/>
      <c r="B75" s="11"/>
      <c r="C75" s="11"/>
      <c r="D75" s="11"/>
      <c r="E75" s="11"/>
      <c r="F75" s="11"/>
      <c r="G75" s="11"/>
      <c r="H75" s="11"/>
      <c r="I75" s="127"/>
      <c r="J75" s="11"/>
      <c r="K75" s="11"/>
      <c r="L75" s="11"/>
      <c r="M75" s="11"/>
      <c r="N75" s="11"/>
      <c r="O75" s="11"/>
    </row>
    <row r="76" spans="1:15" s="10" customFormat="1" ht="13.5" thickBot="1">
      <c r="A76" s="157">
        <v>0.4583333333333333</v>
      </c>
      <c r="B76" s="12" t="s">
        <v>22</v>
      </c>
      <c r="C76" s="13">
        <v>3</v>
      </c>
      <c r="D76" s="14" t="s">
        <v>35</v>
      </c>
      <c r="E76" s="15">
        <v>21</v>
      </c>
      <c r="F76" s="16" t="s">
        <v>22</v>
      </c>
      <c r="G76" s="17">
        <v>4</v>
      </c>
      <c r="H76" s="11"/>
      <c r="I76" s="159">
        <v>0.4583333333333333</v>
      </c>
      <c r="J76" s="12" t="s">
        <v>22</v>
      </c>
      <c r="K76" s="13">
        <v>5</v>
      </c>
      <c r="L76" s="14" t="s">
        <v>35</v>
      </c>
      <c r="M76" s="15">
        <v>22</v>
      </c>
      <c r="N76" s="16" t="s">
        <v>22</v>
      </c>
      <c r="O76" s="17">
        <v>6</v>
      </c>
    </row>
    <row r="77" spans="1:15" s="10" customFormat="1" ht="27" customHeight="1" thickBot="1">
      <c r="A77" s="158"/>
      <c r="B77" s="145" t="s">
        <v>141</v>
      </c>
      <c r="C77" s="146"/>
      <c r="D77" s="147"/>
      <c r="E77" s="145" t="s">
        <v>142</v>
      </c>
      <c r="F77" s="146"/>
      <c r="G77" s="147"/>
      <c r="H77" s="113"/>
      <c r="I77" s="160"/>
      <c r="J77" s="145" t="s">
        <v>144</v>
      </c>
      <c r="K77" s="146"/>
      <c r="L77" s="147"/>
      <c r="M77" s="145" t="s">
        <v>146</v>
      </c>
      <c r="N77" s="146"/>
      <c r="O77" s="147"/>
    </row>
    <row r="78" spans="1:15" s="10" customFormat="1" ht="12.75" customHeight="1">
      <c r="A78" s="114" t="s">
        <v>53</v>
      </c>
      <c r="B78" s="115">
        <v>73</v>
      </c>
      <c r="C78" s="116"/>
      <c r="D78" s="116">
        <f>IF((B78+C78)&gt;(E78+F78),1,0)</f>
        <v>1</v>
      </c>
      <c r="E78" s="115">
        <v>63</v>
      </c>
      <c r="F78" s="116"/>
      <c r="G78" s="116">
        <f>IF((B78+C78)&lt;(E78+F78),1,0)</f>
        <v>0</v>
      </c>
      <c r="H78" s="113"/>
      <c r="I78" s="114" t="s">
        <v>53</v>
      </c>
      <c r="J78" s="115">
        <v>89</v>
      </c>
      <c r="K78" s="116"/>
      <c r="L78" s="116">
        <f>IF((J78+K78)&gt;(M78+N78),1,0)</f>
        <v>1</v>
      </c>
      <c r="M78" s="115">
        <v>72</v>
      </c>
      <c r="N78" s="116"/>
      <c r="O78" s="116">
        <f>IF((J78+K78)&lt;(M78+N78),1,0)</f>
        <v>0</v>
      </c>
    </row>
    <row r="79" spans="1:15" s="10" customFormat="1" ht="12.75" customHeight="1">
      <c r="A79" s="117" t="s">
        <v>54</v>
      </c>
      <c r="B79" s="118">
        <v>67</v>
      </c>
      <c r="C79" s="119"/>
      <c r="D79" s="119">
        <f>IF((B79+C79)&gt;(E79+F79),1,0)</f>
        <v>0</v>
      </c>
      <c r="E79" s="118">
        <v>84</v>
      </c>
      <c r="F79" s="119"/>
      <c r="G79" s="119">
        <f>IF((B79+C79)&lt;(E79+F79),1,0)</f>
        <v>1</v>
      </c>
      <c r="H79" s="113"/>
      <c r="I79" s="117" t="s">
        <v>54</v>
      </c>
      <c r="J79" s="118">
        <v>89</v>
      </c>
      <c r="K79" s="119"/>
      <c r="L79" s="119">
        <f>IF((J79+K79)&gt;(M79+N79),1,0)</f>
        <v>1</v>
      </c>
      <c r="M79" s="118">
        <v>82</v>
      </c>
      <c r="N79" s="119"/>
      <c r="O79" s="119">
        <f>IF((J79+K79)&lt;(M79+N79),1,0)</f>
        <v>0</v>
      </c>
    </row>
    <row r="80" spans="1:15" s="10" customFormat="1" ht="12.75" customHeight="1" thickBot="1">
      <c r="A80" s="120" t="s">
        <v>17</v>
      </c>
      <c r="B80" s="121"/>
      <c r="C80" s="122">
        <v>18</v>
      </c>
      <c r="D80" s="122">
        <f>IF((B80+C80)&gt;(E80+F80),1,0)</f>
        <v>0</v>
      </c>
      <c r="E80" s="121"/>
      <c r="F80" s="122">
        <v>19</v>
      </c>
      <c r="G80" s="122">
        <f>IF((B80+C80)&lt;(E80+F80),1,0)</f>
        <v>1</v>
      </c>
      <c r="H80" s="113"/>
      <c r="I80" s="120" t="s">
        <v>17</v>
      </c>
      <c r="J80" s="121"/>
      <c r="K80" s="122"/>
      <c r="L80" s="122">
        <f>IF((J80+K80)&gt;(M80+N80),1,0)</f>
        <v>0</v>
      </c>
      <c r="M80" s="121"/>
      <c r="N80" s="122"/>
      <c r="O80" s="122">
        <f>IF((J80+K80)&lt;(M80+N80),1,0)</f>
        <v>0</v>
      </c>
    </row>
    <row r="81" spans="1:15" s="10" customFormat="1" ht="12.75" customHeight="1" thickBot="1">
      <c r="A81" s="123" t="s">
        <v>20</v>
      </c>
      <c r="B81" s="124">
        <f>SUM(B78:B80)</f>
        <v>140</v>
      </c>
      <c r="C81" s="125"/>
      <c r="D81" s="126">
        <f>SUM(D78:D80)</f>
        <v>1</v>
      </c>
      <c r="E81" s="124">
        <f>SUM(E78:E80)</f>
        <v>147</v>
      </c>
      <c r="F81" s="125"/>
      <c r="G81" s="126">
        <f>SUM(G78:G80)</f>
        <v>2</v>
      </c>
      <c r="H81" s="113"/>
      <c r="I81" s="123" t="s">
        <v>20</v>
      </c>
      <c r="J81" s="124">
        <f>SUM(J78:J80)</f>
        <v>178</v>
      </c>
      <c r="K81" s="125"/>
      <c r="L81" s="126">
        <f>SUM(L78:L80)</f>
        <v>2</v>
      </c>
      <c r="M81" s="124">
        <f>SUM(M78:M80)</f>
        <v>154</v>
      </c>
      <c r="N81" s="125"/>
      <c r="O81" s="126">
        <f>SUM(O78:O80)</f>
        <v>0</v>
      </c>
    </row>
    <row r="82" spans="1:15" s="10" customFormat="1" ht="12.75" customHeight="1" thickBot="1">
      <c r="A82" s="127"/>
      <c r="B82" s="11"/>
      <c r="C82" s="11"/>
      <c r="D82" s="11"/>
      <c r="E82" s="11"/>
      <c r="F82" s="11"/>
      <c r="G82" s="11"/>
      <c r="H82" s="11"/>
      <c r="I82" s="127"/>
      <c r="J82" s="11"/>
      <c r="K82" s="11"/>
      <c r="L82" s="11"/>
      <c r="M82" s="11"/>
      <c r="N82" s="11"/>
      <c r="O82" s="11"/>
    </row>
    <row r="83" spans="1:15" s="10" customFormat="1" ht="13.5" thickBot="1">
      <c r="A83" s="157">
        <v>0.47222222222222227</v>
      </c>
      <c r="B83" s="12" t="s">
        <v>22</v>
      </c>
      <c r="C83" s="13">
        <v>1</v>
      </c>
      <c r="D83" s="14" t="s">
        <v>35</v>
      </c>
      <c r="E83" s="15">
        <v>23</v>
      </c>
      <c r="F83" s="16" t="s">
        <v>22</v>
      </c>
      <c r="G83" s="17">
        <v>2</v>
      </c>
      <c r="H83" s="11"/>
      <c r="I83" s="159">
        <v>0.47222222222222227</v>
      </c>
      <c r="J83" s="12" t="s">
        <v>22</v>
      </c>
      <c r="K83" s="13">
        <v>3</v>
      </c>
      <c r="L83" s="14" t="s">
        <v>35</v>
      </c>
      <c r="M83" s="15">
        <v>24</v>
      </c>
      <c r="N83" s="16" t="s">
        <v>22</v>
      </c>
      <c r="O83" s="17">
        <v>4</v>
      </c>
    </row>
    <row r="84" spans="1:15" s="10" customFormat="1" ht="27" customHeight="1" thickBot="1">
      <c r="A84" s="158"/>
      <c r="B84" s="145" t="s">
        <v>149</v>
      </c>
      <c r="C84" s="146"/>
      <c r="D84" s="147"/>
      <c r="E84" s="145" t="s">
        <v>150</v>
      </c>
      <c r="F84" s="146"/>
      <c r="G84" s="147"/>
      <c r="H84" s="113"/>
      <c r="I84" s="160"/>
      <c r="J84" s="145" t="s">
        <v>152</v>
      </c>
      <c r="K84" s="146"/>
      <c r="L84" s="147"/>
      <c r="M84" s="145" t="s">
        <v>154</v>
      </c>
      <c r="N84" s="146"/>
      <c r="O84" s="147"/>
    </row>
    <row r="85" spans="1:19" s="10" customFormat="1" ht="12.75" customHeight="1">
      <c r="A85" s="114" t="s">
        <v>53</v>
      </c>
      <c r="B85" s="115">
        <v>88</v>
      </c>
      <c r="C85" s="116"/>
      <c r="D85" s="116">
        <f>IF((B85+C85)&gt;(E85+F85),1,0)</f>
        <v>1</v>
      </c>
      <c r="E85" s="115">
        <v>70</v>
      </c>
      <c r="F85" s="116"/>
      <c r="G85" s="116">
        <f>IF((B85+C85)&lt;(E85+F85),1,0)</f>
        <v>0</v>
      </c>
      <c r="H85" s="113"/>
      <c r="I85" s="114" t="s">
        <v>53</v>
      </c>
      <c r="J85" s="115">
        <v>90</v>
      </c>
      <c r="K85" s="116"/>
      <c r="L85" s="116">
        <f>IF((J85+K85)&gt;(M85+N85),1,0)</f>
        <v>1</v>
      </c>
      <c r="M85" s="115">
        <v>75</v>
      </c>
      <c r="N85" s="116"/>
      <c r="O85" s="116">
        <f>IF((J85+K85)&lt;(M85+N85),1,0)</f>
        <v>0</v>
      </c>
      <c r="S85" s="90"/>
    </row>
    <row r="86" spans="1:15" s="10" customFormat="1" ht="12.75" customHeight="1">
      <c r="A86" s="117" t="s">
        <v>54</v>
      </c>
      <c r="B86" s="118">
        <v>93</v>
      </c>
      <c r="C86" s="119"/>
      <c r="D86" s="119">
        <f>IF((B86+C86)&gt;(E86+F86),1,0)</f>
        <v>1</v>
      </c>
      <c r="E86" s="118">
        <v>79</v>
      </c>
      <c r="F86" s="119"/>
      <c r="G86" s="119">
        <f>IF((B86+C86)&lt;(E86+F86),1,0)</f>
        <v>0</v>
      </c>
      <c r="H86" s="113"/>
      <c r="I86" s="117" t="s">
        <v>54</v>
      </c>
      <c r="J86" s="118">
        <v>92</v>
      </c>
      <c r="K86" s="119"/>
      <c r="L86" s="119">
        <f>IF((J86+K86)&gt;(M86+N86),1,0)</f>
        <v>1</v>
      </c>
      <c r="M86" s="118">
        <v>82</v>
      </c>
      <c r="N86" s="119"/>
      <c r="O86" s="119">
        <f>IF((J86+K86)&lt;(M86+N86),1,0)</f>
        <v>0</v>
      </c>
    </row>
    <row r="87" spans="1:15" s="10" customFormat="1" ht="12.75" customHeight="1" thickBot="1">
      <c r="A87" s="120" t="s">
        <v>17</v>
      </c>
      <c r="B87" s="121"/>
      <c r="C87" s="122"/>
      <c r="D87" s="122">
        <f>IF((B87+C87)&gt;(E87+F87),1,0)</f>
        <v>0</v>
      </c>
      <c r="E87" s="121"/>
      <c r="F87" s="122"/>
      <c r="G87" s="122">
        <f>IF((B87+C87)&lt;(E87+F87),1,0)</f>
        <v>0</v>
      </c>
      <c r="H87" s="113"/>
      <c r="I87" s="120" t="s">
        <v>17</v>
      </c>
      <c r="J87" s="121"/>
      <c r="K87" s="122"/>
      <c r="L87" s="122">
        <f>IF((J87+K87)&gt;(M87+N87),1,0)</f>
        <v>0</v>
      </c>
      <c r="M87" s="121"/>
      <c r="N87" s="122"/>
      <c r="O87" s="122">
        <f>IF((J87+K87)&lt;(M87+N87),1,0)</f>
        <v>0</v>
      </c>
    </row>
    <row r="88" spans="1:15" s="10" customFormat="1" ht="12.75" customHeight="1" thickBot="1">
      <c r="A88" s="123" t="s">
        <v>20</v>
      </c>
      <c r="B88" s="124">
        <f>SUM(B85:B87)</f>
        <v>181</v>
      </c>
      <c r="C88" s="125"/>
      <c r="D88" s="126">
        <f>SUM(D85:D87)</f>
        <v>2</v>
      </c>
      <c r="E88" s="124">
        <f>SUM(E85:E87)</f>
        <v>149</v>
      </c>
      <c r="F88" s="125"/>
      <c r="G88" s="126">
        <f>SUM(G85:G87)</f>
        <v>0</v>
      </c>
      <c r="H88" s="113"/>
      <c r="I88" s="123" t="s">
        <v>20</v>
      </c>
      <c r="J88" s="124">
        <f>SUM(J85:J87)</f>
        <v>182</v>
      </c>
      <c r="K88" s="125"/>
      <c r="L88" s="126">
        <f>SUM(L85:L87)</f>
        <v>2</v>
      </c>
      <c r="M88" s="124">
        <f>SUM(M85:M87)</f>
        <v>157</v>
      </c>
      <c r="N88" s="125"/>
      <c r="O88" s="126">
        <f>SUM(O85:O87)</f>
        <v>0</v>
      </c>
    </row>
    <row r="89" spans="1:15" s="10" customFormat="1" ht="12.75">
      <c r="A89" s="127"/>
      <c r="B89" s="11"/>
      <c r="C89" s="11"/>
      <c r="D89" s="11"/>
      <c r="E89" s="11"/>
      <c r="F89" s="11"/>
      <c r="G89" s="11"/>
      <c r="H89" s="11"/>
      <c r="I89" s="127"/>
      <c r="J89" s="11"/>
      <c r="K89" s="11"/>
      <c r="L89" s="11"/>
      <c r="M89" s="11"/>
      <c r="N89" s="11"/>
      <c r="O89" s="11"/>
    </row>
    <row r="90" spans="1:15" s="10" customFormat="1" ht="27" customHeight="1" thickBot="1">
      <c r="A90" s="154" t="s">
        <v>36</v>
      </c>
      <c r="B90" s="154"/>
      <c r="C90" s="154"/>
      <c r="D90" s="154"/>
      <c r="E90" s="154"/>
      <c r="F90" s="154"/>
      <c r="G90" s="154"/>
      <c r="H90" s="154"/>
      <c r="I90" s="154"/>
      <c r="J90" s="154"/>
      <c r="K90" s="154"/>
      <c r="L90" s="154"/>
      <c r="M90" s="154"/>
      <c r="N90" s="154"/>
      <c r="O90" s="154"/>
    </row>
    <row r="91" spans="1:15" s="10" customFormat="1" ht="13.5" thickBot="1">
      <c r="A91" s="157">
        <v>0.47222222222222227</v>
      </c>
      <c r="B91" s="12" t="s">
        <v>22</v>
      </c>
      <c r="C91" s="13">
        <v>5</v>
      </c>
      <c r="D91" s="14" t="s">
        <v>35</v>
      </c>
      <c r="E91" s="15">
        <v>25</v>
      </c>
      <c r="F91" s="16" t="s">
        <v>22</v>
      </c>
      <c r="G91" s="17">
        <v>6</v>
      </c>
      <c r="H91" s="11"/>
      <c r="I91" s="159">
        <v>0.4861111111111111</v>
      </c>
      <c r="J91" s="12" t="s">
        <v>22</v>
      </c>
      <c r="K91" s="13">
        <v>1</v>
      </c>
      <c r="L91" s="14" t="s">
        <v>35</v>
      </c>
      <c r="M91" s="15">
        <v>26</v>
      </c>
      <c r="N91" s="16" t="s">
        <v>22</v>
      </c>
      <c r="O91" s="17">
        <v>2</v>
      </c>
    </row>
    <row r="92" spans="1:15" s="10" customFormat="1" ht="27" customHeight="1" thickBot="1">
      <c r="A92" s="158"/>
      <c r="B92" s="145" t="s">
        <v>124</v>
      </c>
      <c r="C92" s="146"/>
      <c r="D92" s="147"/>
      <c r="E92" s="145" t="s">
        <v>131</v>
      </c>
      <c r="F92" s="146"/>
      <c r="G92" s="147"/>
      <c r="H92" s="113"/>
      <c r="I92" s="160"/>
      <c r="J92" s="145" t="s">
        <v>133</v>
      </c>
      <c r="K92" s="146"/>
      <c r="L92" s="147"/>
      <c r="M92" s="145" t="s">
        <v>137</v>
      </c>
      <c r="N92" s="146"/>
      <c r="O92" s="147"/>
    </row>
    <row r="93" spans="1:15" s="10" customFormat="1" ht="12.75" customHeight="1">
      <c r="A93" s="114" t="s">
        <v>53</v>
      </c>
      <c r="B93" s="115">
        <v>91</v>
      </c>
      <c r="C93" s="116"/>
      <c r="D93" s="116">
        <f>IF((B93+C93)&gt;(E93+F93),1,0)</f>
        <v>0</v>
      </c>
      <c r="E93" s="115">
        <v>99</v>
      </c>
      <c r="F93" s="116"/>
      <c r="G93" s="116">
        <f>IF((B93+C93)&lt;(E93+F93),1,0)</f>
        <v>1</v>
      </c>
      <c r="H93" s="113"/>
      <c r="I93" s="114" t="s">
        <v>53</v>
      </c>
      <c r="J93" s="115">
        <v>87</v>
      </c>
      <c r="K93" s="116"/>
      <c r="L93" s="116">
        <f>IF((J93+K93)&gt;(M93+N93),1,0)</f>
        <v>1</v>
      </c>
      <c r="M93" s="115">
        <v>86</v>
      </c>
      <c r="N93" s="116"/>
      <c r="O93" s="116">
        <f>IF((J93+K93)&lt;(M93+N93),1,0)</f>
        <v>0</v>
      </c>
    </row>
    <row r="94" spans="1:15" s="10" customFormat="1" ht="12.75" customHeight="1">
      <c r="A94" s="117" t="s">
        <v>54</v>
      </c>
      <c r="B94" s="118">
        <v>102</v>
      </c>
      <c r="C94" s="119"/>
      <c r="D94" s="119">
        <f>IF((B94+C94)&gt;(E94+F94),1,0)</f>
        <v>0</v>
      </c>
      <c r="E94" s="118">
        <v>105</v>
      </c>
      <c r="F94" s="119"/>
      <c r="G94" s="119">
        <f>IF((B94+C94)&lt;(E94+F94),1,0)</f>
        <v>1</v>
      </c>
      <c r="H94" s="113"/>
      <c r="I94" s="117" t="s">
        <v>54</v>
      </c>
      <c r="J94" s="118">
        <v>90</v>
      </c>
      <c r="K94" s="119"/>
      <c r="L94" s="119">
        <f>IF((J94+K94)&gt;(M94+N94),1,0)</f>
        <v>0</v>
      </c>
      <c r="M94" s="118">
        <v>95</v>
      </c>
      <c r="N94" s="119"/>
      <c r="O94" s="119">
        <f>IF((J94+K94)&lt;(M94+N94),1,0)</f>
        <v>1</v>
      </c>
    </row>
    <row r="95" spans="1:15" s="10" customFormat="1" ht="12.75" customHeight="1" thickBot="1">
      <c r="A95" s="120" t="s">
        <v>17</v>
      </c>
      <c r="B95" s="121"/>
      <c r="C95" s="122"/>
      <c r="D95" s="122">
        <f>IF((B95+C95)&gt;(E95+F95),1,0)</f>
        <v>0</v>
      </c>
      <c r="E95" s="121"/>
      <c r="F95" s="122"/>
      <c r="G95" s="122">
        <f>IF((B95+C95)&lt;(E95+F95),1,0)</f>
        <v>0</v>
      </c>
      <c r="H95" s="113"/>
      <c r="I95" s="120" t="s">
        <v>17</v>
      </c>
      <c r="J95" s="121"/>
      <c r="K95" s="122">
        <v>11</v>
      </c>
      <c r="L95" s="122">
        <f>IF((J95+K95)&gt;(M95+N95),1,0)</f>
        <v>0</v>
      </c>
      <c r="M95" s="121"/>
      <c r="N95" s="122">
        <v>22</v>
      </c>
      <c r="O95" s="122">
        <f>IF((J95+K95)&lt;(M95+N95),1,0)</f>
        <v>1</v>
      </c>
    </row>
    <row r="96" spans="1:15" s="10" customFormat="1" ht="12.75" customHeight="1" thickBot="1">
      <c r="A96" s="123" t="s">
        <v>20</v>
      </c>
      <c r="B96" s="124">
        <f>SUM(B93:B95)</f>
        <v>193</v>
      </c>
      <c r="C96" s="125"/>
      <c r="D96" s="126">
        <f>SUM(D93:D95)</f>
        <v>0</v>
      </c>
      <c r="E96" s="124">
        <f>SUM(E93:E95)</f>
        <v>204</v>
      </c>
      <c r="F96" s="125"/>
      <c r="G96" s="126">
        <f>SUM(G93:G95)</f>
        <v>2</v>
      </c>
      <c r="H96" s="113"/>
      <c r="I96" s="123" t="s">
        <v>20</v>
      </c>
      <c r="J96" s="124">
        <f>SUM(J93:J95)</f>
        <v>177</v>
      </c>
      <c r="K96" s="125"/>
      <c r="L96" s="126">
        <f>SUM(L93:L95)</f>
        <v>1</v>
      </c>
      <c r="M96" s="124">
        <f>SUM(M93:M95)</f>
        <v>181</v>
      </c>
      <c r="N96" s="125"/>
      <c r="O96" s="126">
        <f>SUM(O93:O95)</f>
        <v>2</v>
      </c>
    </row>
    <row r="97" spans="1:15" s="10" customFormat="1" ht="12.75" customHeight="1" thickBot="1">
      <c r="A97" s="127"/>
      <c r="B97" s="11"/>
      <c r="C97" s="11"/>
      <c r="D97" s="11"/>
      <c r="E97" s="11"/>
      <c r="F97" s="11"/>
      <c r="G97" s="11"/>
      <c r="H97" s="11"/>
      <c r="I97" s="127"/>
      <c r="J97" s="11"/>
      <c r="K97" s="11"/>
      <c r="L97" s="11"/>
      <c r="M97" s="11"/>
      <c r="N97" s="11"/>
      <c r="O97" s="11"/>
    </row>
    <row r="98" spans="1:15" s="10" customFormat="1" ht="13.5" thickBot="1">
      <c r="A98" s="157">
        <v>0.4861111111111111</v>
      </c>
      <c r="B98" s="12" t="s">
        <v>22</v>
      </c>
      <c r="C98" s="13">
        <v>3</v>
      </c>
      <c r="D98" s="14" t="s">
        <v>35</v>
      </c>
      <c r="E98" s="15">
        <v>27</v>
      </c>
      <c r="F98" s="16" t="s">
        <v>22</v>
      </c>
      <c r="G98" s="17">
        <v>4</v>
      </c>
      <c r="H98" s="11"/>
      <c r="I98" s="159">
        <v>0.4861111111111111</v>
      </c>
      <c r="J98" s="12" t="s">
        <v>22</v>
      </c>
      <c r="K98" s="13">
        <v>5</v>
      </c>
      <c r="L98" s="14" t="s">
        <v>35</v>
      </c>
      <c r="M98" s="15">
        <v>28</v>
      </c>
      <c r="N98" s="16" t="s">
        <v>22</v>
      </c>
      <c r="O98" s="17">
        <v>6</v>
      </c>
    </row>
    <row r="99" spans="1:15" s="10" customFormat="1" ht="27" customHeight="1" thickBot="1">
      <c r="A99" s="158"/>
      <c r="B99" s="145" t="s">
        <v>144</v>
      </c>
      <c r="C99" s="146"/>
      <c r="D99" s="147"/>
      <c r="E99" s="145" t="s">
        <v>142</v>
      </c>
      <c r="F99" s="146"/>
      <c r="G99" s="147"/>
      <c r="H99" s="113"/>
      <c r="I99" s="160"/>
      <c r="J99" s="145" t="s">
        <v>156</v>
      </c>
      <c r="K99" s="146"/>
      <c r="L99" s="147"/>
      <c r="M99" s="145" t="s">
        <v>152</v>
      </c>
      <c r="N99" s="146"/>
      <c r="O99" s="147"/>
    </row>
    <row r="100" spans="1:15" s="10" customFormat="1" ht="12.75" customHeight="1">
      <c r="A100" s="114" t="s">
        <v>53</v>
      </c>
      <c r="B100" s="115">
        <v>101</v>
      </c>
      <c r="C100" s="116"/>
      <c r="D100" s="116">
        <f>IF((B100+C100)&gt;(E100+F100),1,0)</f>
        <v>1</v>
      </c>
      <c r="E100" s="115">
        <v>80</v>
      </c>
      <c r="F100" s="116"/>
      <c r="G100" s="116">
        <f>IF((B100+C100)&lt;(E100+F100),1,0)</f>
        <v>0</v>
      </c>
      <c r="H100" s="113"/>
      <c r="I100" s="114" t="s">
        <v>53</v>
      </c>
      <c r="J100" s="115">
        <v>85</v>
      </c>
      <c r="K100" s="116"/>
      <c r="L100" s="116">
        <f>IF((J100+K100)&gt;(M100+N100),1,0)</f>
        <v>1</v>
      </c>
      <c r="M100" s="115">
        <v>83</v>
      </c>
      <c r="N100" s="116"/>
      <c r="O100" s="116">
        <f>IF((J100+K100)&lt;(M100+N100),1,0)</f>
        <v>0</v>
      </c>
    </row>
    <row r="101" spans="1:15" s="10" customFormat="1" ht="12.75" customHeight="1">
      <c r="A101" s="117" t="s">
        <v>54</v>
      </c>
      <c r="B101" s="118">
        <v>93</v>
      </c>
      <c r="C101" s="119"/>
      <c r="D101" s="119">
        <f>IF((B101+C101)&gt;(E101+F101),1,0)</f>
        <v>1</v>
      </c>
      <c r="E101" s="118">
        <v>85</v>
      </c>
      <c r="F101" s="119"/>
      <c r="G101" s="119">
        <f>IF((B101+C101)&lt;(E101+F101),1,0)</f>
        <v>0</v>
      </c>
      <c r="H101" s="113"/>
      <c r="I101" s="117" t="s">
        <v>54</v>
      </c>
      <c r="J101" s="118">
        <v>90</v>
      </c>
      <c r="K101" s="119"/>
      <c r="L101" s="119">
        <f>IF((J101+K101)&gt;(M101+N101),1,0)</f>
        <v>0</v>
      </c>
      <c r="M101" s="118">
        <v>93</v>
      </c>
      <c r="N101" s="119"/>
      <c r="O101" s="119">
        <f>IF((J101+K101)&lt;(M101+N101),1,0)</f>
        <v>1</v>
      </c>
    </row>
    <row r="102" spans="1:15" s="10" customFormat="1" ht="12.75" customHeight="1" thickBot="1">
      <c r="A102" s="120" t="s">
        <v>17</v>
      </c>
      <c r="B102" s="121"/>
      <c r="C102" s="122"/>
      <c r="D102" s="122">
        <f>IF((B102+C102)&gt;(E102+F102),1,0)</f>
        <v>0</v>
      </c>
      <c r="E102" s="121"/>
      <c r="F102" s="122"/>
      <c r="G102" s="122">
        <f>IF((B102+C102)&lt;(E102+F102),1,0)</f>
        <v>0</v>
      </c>
      <c r="H102" s="113"/>
      <c r="I102" s="120" t="s">
        <v>17</v>
      </c>
      <c r="J102" s="121"/>
      <c r="K102" s="122">
        <v>20</v>
      </c>
      <c r="L102" s="122">
        <f>IF((J102+K102)&gt;(M102+N102),1,0)</f>
        <v>1</v>
      </c>
      <c r="M102" s="121"/>
      <c r="N102" s="122">
        <v>17</v>
      </c>
      <c r="O102" s="122">
        <f>IF((J102+K102)&lt;(M102+N102),1,0)</f>
        <v>0</v>
      </c>
    </row>
    <row r="103" spans="1:15" s="10" customFormat="1" ht="12.75" customHeight="1" thickBot="1">
      <c r="A103" s="123" t="s">
        <v>20</v>
      </c>
      <c r="B103" s="124">
        <f>SUM(B100:B102)</f>
        <v>194</v>
      </c>
      <c r="C103" s="125"/>
      <c r="D103" s="126">
        <f>SUM(D100:D102)</f>
        <v>2</v>
      </c>
      <c r="E103" s="124">
        <f>SUM(E100:E102)</f>
        <v>165</v>
      </c>
      <c r="F103" s="125"/>
      <c r="G103" s="126">
        <f>SUM(G100:G102)</f>
        <v>0</v>
      </c>
      <c r="H103" s="113"/>
      <c r="I103" s="123" t="s">
        <v>20</v>
      </c>
      <c r="J103" s="124">
        <f>SUM(J100:J102)</f>
        <v>175</v>
      </c>
      <c r="K103" s="125"/>
      <c r="L103" s="126">
        <f>SUM(L100:L102)</f>
        <v>2</v>
      </c>
      <c r="M103" s="124">
        <f>SUM(M100:M102)</f>
        <v>176</v>
      </c>
      <c r="N103" s="125"/>
      <c r="O103" s="126">
        <f>SUM(O100:O102)</f>
        <v>1</v>
      </c>
    </row>
    <row r="104" spans="1:15" s="10" customFormat="1" ht="12.75">
      <c r="A104" s="127"/>
      <c r="B104" s="11"/>
      <c r="C104" s="11"/>
      <c r="D104" s="11"/>
      <c r="E104" s="11"/>
      <c r="F104" s="11"/>
      <c r="G104" s="11"/>
      <c r="H104" s="11"/>
      <c r="I104" s="127"/>
      <c r="J104" s="11"/>
      <c r="K104" s="11"/>
      <c r="L104" s="11"/>
      <c r="M104" s="11"/>
      <c r="N104" s="11"/>
      <c r="O104" s="11"/>
    </row>
    <row r="105" spans="1:15" s="10" customFormat="1" ht="27" customHeight="1" thickBot="1">
      <c r="A105" s="154" t="s">
        <v>38</v>
      </c>
      <c r="B105" s="154"/>
      <c r="C105" s="154"/>
      <c r="D105" s="154"/>
      <c r="E105" s="154"/>
      <c r="F105" s="154"/>
      <c r="G105" s="154"/>
      <c r="H105" s="154"/>
      <c r="I105" s="154"/>
      <c r="J105" s="154"/>
      <c r="K105" s="154"/>
      <c r="L105" s="154"/>
      <c r="M105" s="154"/>
      <c r="N105" s="154"/>
      <c r="O105" s="154"/>
    </row>
    <row r="106" spans="1:15" s="10" customFormat="1" ht="13.5" thickBot="1">
      <c r="A106" s="157">
        <v>0.5</v>
      </c>
      <c r="B106" s="12" t="s">
        <v>22</v>
      </c>
      <c r="C106" s="13">
        <v>2</v>
      </c>
      <c r="D106" s="14" t="s">
        <v>35</v>
      </c>
      <c r="E106" s="15">
        <v>29</v>
      </c>
      <c r="F106" s="16" t="s">
        <v>22</v>
      </c>
      <c r="G106" s="17">
        <v>3</v>
      </c>
      <c r="H106" s="11"/>
      <c r="I106" s="159">
        <v>0.5</v>
      </c>
      <c r="J106" s="12" t="s">
        <v>22</v>
      </c>
      <c r="K106" s="13">
        <v>4</v>
      </c>
      <c r="L106" s="14" t="s">
        <v>35</v>
      </c>
      <c r="M106" s="15">
        <v>30</v>
      </c>
      <c r="N106" s="16" t="s">
        <v>22</v>
      </c>
      <c r="O106" s="17">
        <v>5</v>
      </c>
    </row>
    <row r="107" spans="1:15" s="10" customFormat="1" ht="27" customHeight="1" thickBot="1">
      <c r="A107" s="158"/>
      <c r="B107" s="145" t="s">
        <v>131</v>
      </c>
      <c r="C107" s="146"/>
      <c r="D107" s="147"/>
      <c r="E107" s="145" t="s">
        <v>137</v>
      </c>
      <c r="F107" s="146"/>
      <c r="G107" s="147"/>
      <c r="H107" s="113"/>
      <c r="I107" s="160"/>
      <c r="J107" s="145" t="s">
        <v>144</v>
      </c>
      <c r="K107" s="146"/>
      <c r="L107" s="147"/>
      <c r="M107" s="145" t="s">
        <v>149</v>
      </c>
      <c r="N107" s="146"/>
      <c r="O107" s="147"/>
    </row>
    <row r="108" spans="1:15" s="10" customFormat="1" ht="12.75" customHeight="1">
      <c r="A108" s="114" t="s">
        <v>53</v>
      </c>
      <c r="B108" s="115">
        <v>90</v>
      </c>
      <c r="C108" s="116"/>
      <c r="D108" s="116">
        <f>IF((B108+C108)&gt;(E108+F108),1,0)</f>
        <v>0</v>
      </c>
      <c r="E108" s="115">
        <v>99</v>
      </c>
      <c r="F108" s="116"/>
      <c r="G108" s="116">
        <f>IF((B108+C108)&lt;(E108+F108),1,0)</f>
        <v>1</v>
      </c>
      <c r="H108" s="113"/>
      <c r="I108" s="114" t="s">
        <v>53</v>
      </c>
      <c r="J108" s="115">
        <v>97</v>
      </c>
      <c r="K108" s="116"/>
      <c r="L108" s="116">
        <f>IF((J108+K108)&gt;(M108+N108),1,0)</f>
        <v>0</v>
      </c>
      <c r="M108" s="115">
        <v>102</v>
      </c>
      <c r="N108" s="116"/>
      <c r="O108" s="116">
        <f>IF((J108+K108)&lt;(M108+N108),1,0)</f>
        <v>1</v>
      </c>
    </row>
    <row r="109" spans="1:15" s="10" customFormat="1" ht="12.75" customHeight="1">
      <c r="A109" s="117" t="s">
        <v>54</v>
      </c>
      <c r="B109" s="118">
        <v>82</v>
      </c>
      <c r="C109" s="119"/>
      <c r="D109" s="119">
        <f>IF((B109+C109)&gt;(E109+F109),1,0)</f>
        <v>0</v>
      </c>
      <c r="E109" s="118">
        <v>89</v>
      </c>
      <c r="F109" s="119"/>
      <c r="G109" s="119">
        <f>IF((B109+C109)&lt;(E109+F109),1,0)</f>
        <v>1</v>
      </c>
      <c r="H109" s="113"/>
      <c r="I109" s="117" t="s">
        <v>54</v>
      </c>
      <c r="J109" s="118">
        <v>100</v>
      </c>
      <c r="K109" s="119"/>
      <c r="L109" s="119">
        <f>IF((J109+K109)&gt;(M109+N109),1,0)</f>
        <v>1</v>
      </c>
      <c r="M109" s="118">
        <v>97</v>
      </c>
      <c r="N109" s="119"/>
      <c r="O109" s="119">
        <f>IF((J109+K109)&lt;(M109+N109),1,0)</f>
        <v>0</v>
      </c>
    </row>
    <row r="110" spans="1:15" s="10" customFormat="1" ht="12.75" customHeight="1" thickBot="1">
      <c r="A110" s="120" t="s">
        <v>17</v>
      </c>
      <c r="B110" s="121"/>
      <c r="C110" s="122"/>
      <c r="D110" s="122">
        <f>IF((B110+C110)&gt;(E110+F110),1,0)</f>
        <v>0</v>
      </c>
      <c r="E110" s="121"/>
      <c r="F110" s="122"/>
      <c r="G110" s="122">
        <f>IF((B110+C110)&lt;(E110+F110),1,0)</f>
        <v>0</v>
      </c>
      <c r="H110" s="113"/>
      <c r="I110" s="120" t="s">
        <v>17</v>
      </c>
      <c r="J110" s="121"/>
      <c r="K110" s="122">
        <v>38</v>
      </c>
      <c r="L110" s="122">
        <f>IF((J110+K110)&gt;(M110+N110),1,0)</f>
        <v>0</v>
      </c>
      <c r="M110" s="121"/>
      <c r="N110" s="122">
        <v>39</v>
      </c>
      <c r="O110" s="122">
        <f>IF((J110+K110)&lt;(M110+N110),1,0)</f>
        <v>1</v>
      </c>
    </row>
    <row r="111" spans="1:15" s="10" customFormat="1" ht="12.75" customHeight="1" thickBot="1">
      <c r="A111" s="123" t="s">
        <v>20</v>
      </c>
      <c r="B111" s="124">
        <f>SUM(B108:B110)</f>
        <v>172</v>
      </c>
      <c r="C111" s="125"/>
      <c r="D111" s="126">
        <f>SUM(D108:D110)</f>
        <v>0</v>
      </c>
      <c r="E111" s="124">
        <f>SUM(E108:E110)</f>
        <v>188</v>
      </c>
      <c r="F111" s="125"/>
      <c r="G111" s="126">
        <f>SUM(G108:G110)</f>
        <v>2</v>
      </c>
      <c r="H111" s="113"/>
      <c r="I111" s="123" t="s">
        <v>20</v>
      </c>
      <c r="J111" s="124">
        <f>SUM(J108:J110)</f>
        <v>197</v>
      </c>
      <c r="K111" s="125"/>
      <c r="L111" s="126">
        <f>SUM(L108:L110)</f>
        <v>1</v>
      </c>
      <c r="M111" s="124">
        <f>SUM(M108:M110)</f>
        <v>199</v>
      </c>
      <c r="N111" s="125"/>
      <c r="O111" s="126">
        <f>SUM(O108:O110)</f>
        <v>2</v>
      </c>
    </row>
    <row r="112" spans="1:15" s="10" customFormat="1" ht="12.75">
      <c r="A112" s="127"/>
      <c r="B112" s="11"/>
      <c r="C112" s="11"/>
      <c r="D112" s="11"/>
      <c r="E112" s="11"/>
      <c r="F112" s="11"/>
      <c r="G112" s="11"/>
      <c r="H112" s="11"/>
      <c r="I112" s="127"/>
      <c r="J112" s="11"/>
      <c r="K112" s="11"/>
      <c r="L112" s="11"/>
      <c r="M112" s="11"/>
      <c r="N112" s="11"/>
      <c r="O112" s="11"/>
    </row>
    <row r="113" spans="1:15" s="10" customFormat="1" ht="27" customHeight="1">
      <c r="A113" s="154" t="s">
        <v>16</v>
      </c>
      <c r="B113" s="154"/>
      <c r="C113" s="154"/>
      <c r="D113" s="154"/>
      <c r="E113" s="154"/>
      <c r="F113" s="154"/>
      <c r="G113" s="154"/>
      <c r="H113" s="154"/>
      <c r="I113" s="154"/>
      <c r="J113" s="154"/>
      <c r="K113" s="154"/>
      <c r="L113" s="154"/>
      <c r="M113" s="154"/>
      <c r="N113" s="154"/>
      <c r="O113" s="154"/>
    </row>
    <row r="114" spans="1:15" s="10" customFormat="1" ht="13.5" customHeight="1" thickBot="1">
      <c r="A114" s="155" t="s">
        <v>56</v>
      </c>
      <c r="B114" s="156"/>
      <c r="C114" s="156"/>
      <c r="D114" s="156"/>
      <c r="E114" s="156"/>
      <c r="F114" s="156"/>
      <c r="G114" s="156"/>
      <c r="H114" s="11"/>
      <c r="I114" s="156" t="s">
        <v>37</v>
      </c>
      <c r="J114" s="156"/>
      <c r="K114" s="156"/>
      <c r="L114" s="156"/>
      <c r="M114" s="156"/>
      <c r="N114" s="156"/>
      <c r="O114" s="156"/>
    </row>
    <row r="115" spans="1:15" s="10" customFormat="1" ht="13.5" thickBot="1">
      <c r="A115" s="157">
        <v>0.513888888888889</v>
      </c>
      <c r="B115" s="12" t="s">
        <v>22</v>
      </c>
      <c r="C115" s="13">
        <v>4</v>
      </c>
      <c r="D115" s="14" t="s">
        <v>35</v>
      </c>
      <c r="E115" s="15">
        <v>31</v>
      </c>
      <c r="F115" s="16" t="s">
        <v>22</v>
      </c>
      <c r="G115" s="17">
        <v>5</v>
      </c>
      <c r="H115" s="11"/>
      <c r="I115" s="159">
        <v>0.513888888888889</v>
      </c>
      <c r="J115" s="12" t="s">
        <v>22</v>
      </c>
      <c r="K115" s="13">
        <v>2</v>
      </c>
      <c r="L115" s="14" t="s">
        <v>35</v>
      </c>
      <c r="M115" s="15">
        <v>32</v>
      </c>
      <c r="N115" s="16" t="s">
        <v>22</v>
      </c>
      <c r="O115" s="17">
        <v>3</v>
      </c>
    </row>
    <row r="116" spans="1:15" s="10" customFormat="1" ht="27" customHeight="1" thickBot="1">
      <c r="A116" s="158"/>
      <c r="B116" s="161" t="str">
        <f>IF(D111&gt;G111,E107,IF(D111&lt;G111,B107,"Verlierer Spiel 29"))</f>
        <v>Grassauer Stefan</v>
      </c>
      <c r="C116" s="162"/>
      <c r="D116" s="163"/>
      <c r="E116" s="161" t="str">
        <f>IF(L111&gt;O111,M107,IF(L111&lt;O111,J107,"Verlierer Spiel 30"))</f>
        <v>Trescher Marcel</v>
      </c>
      <c r="F116" s="162"/>
      <c r="G116" s="163"/>
      <c r="H116" s="113"/>
      <c r="I116" s="160"/>
      <c r="J116" s="145" t="str">
        <f>IF(D111&gt;G111,B107,IF(D111&lt;G111,E107,"Sieger Spiel 29"))</f>
        <v>Eder Martin</v>
      </c>
      <c r="K116" s="146"/>
      <c r="L116" s="147"/>
      <c r="M116" s="145" t="str">
        <f>IF(L111&gt;O111,J107,IF(L111&lt;O111,M107,"Sieger Spiel 30"))</f>
        <v>Divjak Andreas</v>
      </c>
      <c r="N116" s="146"/>
      <c r="O116" s="147"/>
    </row>
    <row r="117" spans="1:15" ht="12.75" customHeight="1">
      <c r="A117" s="130" t="s">
        <v>53</v>
      </c>
      <c r="B117" s="115">
        <v>100</v>
      </c>
      <c r="C117" s="116"/>
      <c r="D117" s="135">
        <f>IF((B117+C117)&gt;(E117+F117),1,0)</f>
        <v>1</v>
      </c>
      <c r="E117" s="115">
        <v>95</v>
      </c>
      <c r="F117" s="116"/>
      <c r="G117" s="135">
        <f>IF((B117+C117)&lt;(E117+F117),1,0)</f>
        <v>0</v>
      </c>
      <c r="H117" s="113"/>
      <c r="I117" s="114" t="s">
        <v>53</v>
      </c>
      <c r="J117" s="115">
        <v>95</v>
      </c>
      <c r="K117" s="116"/>
      <c r="L117" s="116">
        <f>IF((J117+K117)&gt;(M117+N117),1,0)</f>
        <v>1</v>
      </c>
      <c r="M117" s="115">
        <v>81</v>
      </c>
      <c r="N117" s="116"/>
      <c r="O117" s="116">
        <f>IF((J117+K117)&lt;(M117+N117),1,0)</f>
        <v>0</v>
      </c>
    </row>
    <row r="118" spans="1:15" ht="12.75" customHeight="1">
      <c r="A118" s="131" t="s">
        <v>54</v>
      </c>
      <c r="B118" s="118">
        <v>88</v>
      </c>
      <c r="C118" s="119"/>
      <c r="D118" s="136">
        <f>IF((B118+C118)&gt;(E118+F118),1,0)</f>
        <v>0</v>
      </c>
      <c r="E118" s="118">
        <v>90</v>
      </c>
      <c r="F118" s="119"/>
      <c r="G118" s="136">
        <f>IF((B118+C118)&lt;(E118+F118),1,0)</f>
        <v>1</v>
      </c>
      <c r="H118" s="113"/>
      <c r="I118" s="117" t="s">
        <v>54</v>
      </c>
      <c r="J118" s="118">
        <v>83</v>
      </c>
      <c r="K118" s="119"/>
      <c r="L118" s="119">
        <f>IF((J118+K118)&gt;(M118+N118),1,0)</f>
        <v>1</v>
      </c>
      <c r="M118" s="118">
        <v>81</v>
      </c>
      <c r="N118" s="119"/>
      <c r="O118" s="119">
        <f>IF((J118+K118)&lt;(M118+N118),1,0)</f>
        <v>0</v>
      </c>
    </row>
    <row r="119" spans="1:15" ht="12.75" customHeight="1" thickBot="1">
      <c r="A119" s="128" t="s">
        <v>17</v>
      </c>
      <c r="B119" s="137"/>
      <c r="C119" s="138">
        <v>14</v>
      </c>
      <c r="D119" s="139">
        <f>IF((B119+C119)&gt;(E119+F119),1,0)</f>
        <v>0</v>
      </c>
      <c r="E119" s="137"/>
      <c r="F119" s="138">
        <v>18</v>
      </c>
      <c r="G119" s="139">
        <f>IF((B119+C119)&lt;(E119+F119),1,0)</f>
        <v>1</v>
      </c>
      <c r="H119" s="113"/>
      <c r="I119" s="120" t="s">
        <v>17</v>
      </c>
      <c r="J119" s="121"/>
      <c r="K119" s="122"/>
      <c r="L119" s="122">
        <f>IF((J119+K119)&gt;(M119+N119),1,0)</f>
        <v>0</v>
      </c>
      <c r="M119" s="121"/>
      <c r="N119" s="122"/>
      <c r="O119" s="122">
        <f>IF((J119+K119)&lt;(M119+N119),1,0)</f>
        <v>0</v>
      </c>
    </row>
    <row r="120" spans="1:15" ht="12.75" customHeight="1" thickBot="1">
      <c r="A120" s="123" t="s">
        <v>20</v>
      </c>
      <c r="B120" s="132">
        <f>SUM(B117:B119)</f>
        <v>188</v>
      </c>
      <c r="C120" s="133"/>
      <c r="D120" s="134">
        <f>SUM(D117:D119)</f>
        <v>1</v>
      </c>
      <c r="E120" s="132">
        <f>SUM(E117:E119)</f>
        <v>185</v>
      </c>
      <c r="F120" s="133"/>
      <c r="G120" s="134">
        <f>SUM(G117:G119)</f>
        <v>2</v>
      </c>
      <c r="H120" s="113"/>
      <c r="I120" s="123" t="s">
        <v>20</v>
      </c>
      <c r="J120" s="124">
        <f>SUM(J117:J119)</f>
        <v>178</v>
      </c>
      <c r="K120" s="125"/>
      <c r="L120" s="126">
        <f>SUM(L117:L119)</f>
        <v>2</v>
      </c>
      <c r="M120" s="124">
        <f>SUM(M117:M119)</f>
        <v>162</v>
      </c>
      <c r="N120" s="125"/>
      <c r="O120" s="126">
        <f>SUM(O117:O119)</f>
        <v>0</v>
      </c>
    </row>
    <row r="123" ht="12.75" thickBot="1"/>
    <row r="124" spans="1:11" ht="27" customHeight="1" thickBot="1">
      <c r="A124" s="88" t="s">
        <v>39</v>
      </c>
      <c r="B124" s="148" t="str">
        <f>IF(L120&gt;O120,J116,IF(L120&lt;O120,M116,"Sieger Spiel 32"))</f>
        <v>Eder Martin</v>
      </c>
      <c r="C124" s="149"/>
      <c r="D124" s="150"/>
      <c r="H124" s="88" t="s">
        <v>47</v>
      </c>
      <c r="I124" s="145" t="str">
        <f>IF(D96&lt;G96,B92,IF(D96&gt;G96,E92,"Verlierer Spiel 25"))</f>
        <v>Plank Gerhard</v>
      </c>
      <c r="J124" s="146"/>
      <c r="K124" s="147"/>
    </row>
    <row r="125" spans="1:8" ht="6" customHeight="1" thickBot="1">
      <c r="A125" s="88"/>
      <c r="H125" s="88"/>
    </row>
    <row r="126" spans="1:11" ht="27" customHeight="1" thickBot="1">
      <c r="A126" s="88" t="s">
        <v>40</v>
      </c>
      <c r="B126" s="151" t="str">
        <f>IF(L120&gt;O120,M116,IF(L120&lt;O120,J116,"Verlierer Spiel 32"))</f>
        <v>Divjak Andreas</v>
      </c>
      <c r="C126" s="152"/>
      <c r="D126" s="153"/>
      <c r="H126" s="88" t="s">
        <v>47</v>
      </c>
      <c r="I126" s="145" t="str">
        <f>IF(L96&gt;O96,M92,IF(L96&lt;O96,J92,"Verlierer Spiel 26"))</f>
        <v>Pappitsch Erich</v>
      </c>
      <c r="J126" s="146"/>
      <c r="K126" s="147"/>
    </row>
    <row r="127" spans="1:8" ht="6" customHeight="1" thickBot="1">
      <c r="A127" s="88"/>
      <c r="H127" s="88"/>
    </row>
    <row r="128" spans="1:11" ht="27" customHeight="1" thickBot="1">
      <c r="A128" s="88" t="s">
        <v>41</v>
      </c>
      <c r="B128" s="142" t="s">
        <v>144</v>
      </c>
      <c r="C128" s="143"/>
      <c r="D128" s="144"/>
      <c r="H128" s="88" t="s">
        <v>47</v>
      </c>
      <c r="I128" s="145" t="str">
        <f>IF(D103&lt;G103,B99,IF(D103&gt;G103,E99,"Verlierer Spiel 27"))</f>
        <v>Müller Heinz</v>
      </c>
      <c r="J128" s="146"/>
      <c r="K128" s="147"/>
    </row>
    <row r="129" spans="1:8" ht="6" customHeight="1" thickBot="1">
      <c r="A129" s="88"/>
      <c r="H129" s="88"/>
    </row>
    <row r="130" spans="1:11" ht="27" customHeight="1" thickBot="1">
      <c r="A130" s="88" t="s">
        <v>42</v>
      </c>
      <c r="B130" s="142" t="s">
        <v>131</v>
      </c>
      <c r="C130" s="143"/>
      <c r="D130" s="144"/>
      <c r="H130" s="88" t="s">
        <v>47</v>
      </c>
      <c r="I130" s="145" t="str">
        <f>IF(L103&gt;O103,M99,IF(L103&lt;O103,J99,"Verlierer Spiel 28"))</f>
        <v>Linzer Marco</v>
      </c>
      <c r="J130" s="146"/>
      <c r="K130" s="147"/>
    </row>
  </sheetData>
  <sheetProtection/>
  <mergeCells count="113">
    <mergeCell ref="J41:L41"/>
    <mergeCell ref="M41:O41"/>
    <mergeCell ref="A40:A41"/>
    <mergeCell ref="B41:D41"/>
    <mergeCell ref="A62:A63"/>
    <mergeCell ref="I62:I63"/>
    <mergeCell ref="M63:O63"/>
    <mergeCell ref="J55:L55"/>
    <mergeCell ref="M55:O55"/>
    <mergeCell ref="E63:G63"/>
    <mergeCell ref="I5:I6"/>
    <mergeCell ref="A12:A13"/>
    <mergeCell ref="I12:I13"/>
    <mergeCell ref="E34:G34"/>
    <mergeCell ref="A26:A27"/>
    <mergeCell ref="J34:L34"/>
    <mergeCell ref="I26:I27"/>
    <mergeCell ref="A19:A20"/>
    <mergeCell ref="I19:I20"/>
    <mergeCell ref="E20:G20"/>
    <mergeCell ref="J20:L20"/>
    <mergeCell ref="M20:O20"/>
    <mergeCell ref="B20:D20"/>
    <mergeCell ref="B27:D27"/>
    <mergeCell ref="E27:G27"/>
    <mergeCell ref="J27:L27"/>
    <mergeCell ref="M27:O27"/>
    <mergeCell ref="A33:A34"/>
    <mergeCell ref="I33:I34"/>
    <mergeCell ref="E41:G41"/>
    <mergeCell ref="M34:O34"/>
    <mergeCell ref="B63:D63"/>
    <mergeCell ref="A54:A55"/>
    <mergeCell ref="I54:I55"/>
    <mergeCell ref="B55:D55"/>
    <mergeCell ref="E55:G55"/>
    <mergeCell ref="A61:O61"/>
    <mergeCell ref="B6:D6"/>
    <mergeCell ref="E6:G6"/>
    <mergeCell ref="J6:L6"/>
    <mergeCell ref="M6:O6"/>
    <mergeCell ref="A5:A6"/>
    <mergeCell ref="B34:D34"/>
    <mergeCell ref="B13:D13"/>
    <mergeCell ref="E13:G13"/>
    <mergeCell ref="J13:L13"/>
    <mergeCell ref="M13:O13"/>
    <mergeCell ref="A2:O2"/>
    <mergeCell ref="A3:O3"/>
    <mergeCell ref="A4:O4"/>
    <mergeCell ref="I40:I41"/>
    <mergeCell ref="A47:A48"/>
    <mergeCell ref="I47:I48"/>
    <mergeCell ref="B48:D48"/>
    <mergeCell ref="E48:G48"/>
    <mergeCell ref="J48:L48"/>
    <mergeCell ref="M48:O48"/>
    <mergeCell ref="A69:A70"/>
    <mergeCell ref="I69:I70"/>
    <mergeCell ref="B70:D70"/>
    <mergeCell ref="E70:G70"/>
    <mergeCell ref="J70:L70"/>
    <mergeCell ref="M70:O70"/>
    <mergeCell ref="B84:D84"/>
    <mergeCell ref="E84:G84"/>
    <mergeCell ref="J84:L84"/>
    <mergeCell ref="M84:O84"/>
    <mergeCell ref="J63:L63"/>
    <mergeCell ref="I76:I77"/>
    <mergeCell ref="B77:D77"/>
    <mergeCell ref="E77:G77"/>
    <mergeCell ref="J77:L77"/>
    <mergeCell ref="M77:O77"/>
    <mergeCell ref="A76:A77"/>
    <mergeCell ref="A90:O90"/>
    <mergeCell ref="A91:A92"/>
    <mergeCell ref="I91:I92"/>
    <mergeCell ref="B92:D92"/>
    <mergeCell ref="E92:G92"/>
    <mergeCell ref="J92:L92"/>
    <mergeCell ref="M92:O92"/>
    <mergeCell ref="A83:A84"/>
    <mergeCell ref="I83:I84"/>
    <mergeCell ref="A98:A99"/>
    <mergeCell ref="I98:I99"/>
    <mergeCell ref="B99:D99"/>
    <mergeCell ref="E99:G99"/>
    <mergeCell ref="J99:L99"/>
    <mergeCell ref="M99:O99"/>
    <mergeCell ref="A105:O105"/>
    <mergeCell ref="A106:A107"/>
    <mergeCell ref="I106:I107"/>
    <mergeCell ref="E107:G107"/>
    <mergeCell ref="J107:L107"/>
    <mergeCell ref="M107:O107"/>
    <mergeCell ref="B107:D107"/>
    <mergeCell ref="A113:O113"/>
    <mergeCell ref="A114:G114"/>
    <mergeCell ref="I114:O114"/>
    <mergeCell ref="A115:A116"/>
    <mergeCell ref="I115:I116"/>
    <mergeCell ref="B116:D116"/>
    <mergeCell ref="E116:G116"/>
    <mergeCell ref="J116:L116"/>
    <mergeCell ref="M116:O116"/>
    <mergeCell ref="B130:D130"/>
    <mergeCell ref="I130:K130"/>
    <mergeCell ref="B124:D124"/>
    <mergeCell ref="I124:K124"/>
    <mergeCell ref="B126:D126"/>
    <mergeCell ref="I126:K126"/>
    <mergeCell ref="B128:D128"/>
    <mergeCell ref="I128:K128"/>
  </mergeCells>
  <conditionalFormatting sqref="L67 D74 L74 D81 L81 D88 L88 D96 L96 D103 L103 D111 L111 D120 L120 L59 L52 L45 L38 L31 L24 L17 L10 D67 D59 D52 D45 D38 D31 D24 D17 D10">
    <cfRule type="cellIs" priority="2" dxfId="0" operator="greaterThan" stopIfTrue="1">
      <formula>G10</formula>
    </cfRule>
  </conditionalFormatting>
  <conditionalFormatting sqref="O67 G74 O74 G81 O81 G88 O88 G96 O96 G103 O103 G111 O111 G120 O120 O59 O52 O45 O38 O31 O24 O17 O10 G67 G59 G52 G45 G38 G31 G24 G17 G10">
    <cfRule type="cellIs" priority="1" dxfId="0" operator="greaterThan" stopIfTrue="1">
      <formula>D10</formula>
    </cfRule>
  </conditionalFormatting>
  <printOptions horizontalCentered="1"/>
  <pageMargins left="0.7874015748031497" right="0.7874015748031497" top="0.47" bottom="0.39" header="0.31496062992125984" footer="0.22"/>
  <pageSetup fitToHeight="3" horizontalDpi="300" verticalDpi="300" orientation="landscape" paperSize="9" scale="48" r:id="rId2"/>
  <rowBreaks count="1" manualBreakCount="1">
    <brk id="59" max="22" man="1"/>
  </rowBreaks>
  <colBreaks count="1" manualBreakCount="1">
    <brk id="23" max="65535" man="1"/>
  </colBreaks>
  <drawing r:id="rId1"/>
</worksheet>
</file>

<file path=xl/worksheets/sheet3.xml><?xml version="1.0" encoding="utf-8"?>
<worksheet xmlns="http://schemas.openxmlformats.org/spreadsheetml/2006/main" xmlns:r="http://schemas.openxmlformats.org/officeDocument/2006/relationships">
  <dimension ref="A1:AF73"/>
  <sheetViews>
    <sheetView showGridLines="0" tabSelected="1" zoomScale="118" zoomScaleNormal="118" zoomScalePageLayoutView="0" workbookViewId="0" topLeftCell="A31">
      <selection activeCell="X19" sqref="X19:X20"/>
    </sheetView>
  </sheetViews>
  <sheetFormatPr defaultColWidth="11.421875" defaultRowHeight="10.5" customHeight="1"/>
  <cols>
    <col min="1" max="1" width="5.140625" style="11" customWidth="1"/>
    <col min="2" max="2" width="1.8515625" style="9" customWidth="1"/>
    <col min="3" max="3" width="12.7109375" style="4" customWidth="1"/>
    <col min="4" max="4" width="1.8515625" style="4" customWidth="1"/>
    <col min="5" max="5" width="1.421875" style="11" customWidth="1"/>
    <col min="6" max="6" width="1.8515625" style="9" customWidth="1"/>
    <col min="7" max="7" width="12.7109375" style="4" customWidth="1"/>
    <col min="8" max="8" width="1.8515625" style="4" customWidth="1"/>
    <col min="9" max="9" width="1.421875" style="11" customWidth="1"/>
    <col min="10" max="10" width="1.8515625" style="20" customWidth="1"/>
    <col min="11" max="11" width="12.7109375" style="23" customWidth="1"/>
    <col min="12" max="12" width="1.8515625" style="23" customWidth="1"/>
    <col min="13" max="13" width="1.421875" style="11" customWidth="1"/>
    <col min="14" max="14" width="1.8515625" style="20" customWidth="1"/>
    <col min="15" max="15" width="12.7109375" style="11" customWidth="1"/>
    <col min="16" max="16" width="1.8515625" style="11" customWidth="1"/>
    <col min="17" max="17" width="1.421875" style="11" customWidth="1"/>
    <col min="18" max="18" width="1.8515625" style="20" customWidth="1"/>
    <col min="19" max="19" width="12.7109375" style="11" customWidth="1"/>
    <col min="20" max="20" width="1.8515625" style="11" customWidth="1"/>
    <col min="21" max="21" width="1.421875" style="11" customWidth="1"/>
    <col min="22" max="22" width="1.8515625" style="20" customWidth="1"/>
    <col min="23" max="23" width="12.7109375" style="11" customWidth="1"/>
    <col min="24" max="24" width="1.8515625" style="11" customWidth="1"/>
    <col min="25" max="16384" width="11.421875" style="11" customWidth="1"/>
  </cols>
  <sheetData>
    <row r="1" spans="7:24" ht="43.5" customHeight="1">
      <c r="G1" s="208"/>
      <c r="H1" s="208"/>
      <c r="I1" s="208"/>
      <c r="J1" s="208"/>
      <c r="K1" s="208"/>
      <c r="L1" s="208"/>
      <c r="M1" s="208"/>
      <c r="N1" s="208"/>
      <c r="O1" s="208"/>
      <c r="P1" s="208"/>
      <c r="Q1" s="208"/>
      <c r="R1" s="208"/>
      <c r="S1" s="208"/>
      <c r="T1" s="71"/>
      <c r="U1" s="71"/>
      <c r="X1" s="71"/>
    </row>
    <row r="2" spans="7:24" ht="73.5" customHeight="1">
      <c r="G2" s="209"/>
      <c r="H2" s="209"/>
      <c r="I2" s="209"/>
      <c r="J2" s="209"/>
      <c r="K2" s="209"/>
      <c r="L2" s="209"/>
      <c r="M2" s="209"/>
      <c r="N2" s="209"/>
      <c r="O2" s="209"/>
      <c r="P2" s="209"/>
      <c r="Q2" s="209"/>
      <c r="R2" s="209"/>
      <c r="S2" s="209"/>
      <c r="T2" s="72"/>
      <c r="U2" s="72"/>
      <c r="X2" s="72"/>
    </row>
    <row r="3" spans="2:8" ht="18" customHeight="1">
      <c r="B3" s="76" t="s">
        <v>22</v>
      </c>
      <c r="G3" s="22"/>
      <c r="H3" s="22"/>
    </row>
    <row r="4" spans="1:32" ht="12" customHeight="1">
      <c r="A4" s="77"/>
      <c r="B4" s="177">
        <f>Ergebnis!C5</f>
        <v>1</v>
      </c>
      <c r="C4" s="183" t="s">
        <v>124</v>
      </c>
      <c r="D4" s="183">
        <f>Ergebnis!D10</f>
        <v>2</v>
      </c>
      <c r="E4" s="24"/>
      <c r="F4" s="76" t="s">
        <v>22</v>
      </c>
      <c r="G4" s="25"/>
      <c r="H4" s="25"/>
      <c r="I4" s="24"/>
      <c r="J4" s="26"/>
      <c r="K4" s="210" t="s">
        <v>57</v>
      </c>
      <c r="L4" s="210"/>
      <c r="M4" s="210"/>
      <c r="N4" s="210"/>
      <c r="O4" s="210"/>
      <c r="P4" s="210"/>
      <c r="Q4" s="210"/>
      <c r="R4" s="210"/>
      <c r="S4" s="210"/>
      <c r="T4" s="210"/>
      <c r="U4" s="210"/>
      <c r="V4" s="210"/>
      <c r="W4" s="210"/>
      <c r="X4" s="210"/>
      <c r="Y4" s="27"/>
      <c r="Z4" s="27"/>
      <c r="AA4" s="27"/>
      <c r="AB4" s="27"/>
      <c r="AC4" s="27"/>
      <c r="AD4" s="27"/>
      <c r="AE4" s="27"/>
      <c r="AF4" s="27"/>
    </row>
    <row r="5" spans="1:32" ht="12" customHeight="1">
      <c r="A5" s="176" t="s">
        <v>43</v>
      </c>
      <c r="B5" s="177"/>
      <c r="C5" s="183"/>
      <c r="D5" s="183"/>
      <c r="E5" s="28"/>
      <c r="F5" s="177">
        <v>1</v>
      </c>
      <c r="G5" s="178" t="s">
        <v>124</v>
      </c>
      <c r="H5" s="183">
        <v>2</v>
      </c>
      <c r="I5" s="29"/>
      <c r="J5" s="30"/>
      <c r="K5" s="210"/>
      <c r="L5" s="210"/>
      <c r="M5" s="210"/>
      <c r="N5" s="210"/>
      <c r="O5" s="210"/>
      <c r="P5" s="210"/>
      <c r="Q5" s="210"/>
      <c r="R5" s="210"/>
      <c r="S5" s="210"/>
      <c r="T5" s="210"/>
      <c r="U5" s="210"/>
      <c r="V5" s="210"/>
      <c r="W5" s="210"/>
      <c r="X5" s="210"/>
      <c r="Y5" s="27"/>
      <c r="Z5" s="27"/>
      <c r="AA5" s="27"/>
      <c r="AB5" s="27"/>
      <c r="AC5" s="27"/>
      <c r="AD5" s="27"/>
      <c r="AE5" s="27"/>
      <c r="AF5" s="27"/>
    </row>
    <row r="6" spans="1:32" ht="12" customHeight="1">
      <c r="A6" s="176"/>
      <c r="B6" s="177">
        <f>Ergebnis!G5</f>
        <v>2</v>
      </c>
      <c r="C6" s="183" t="s">
        <v>125</v>
      </c>
      <c r="D6" s="183">
        <f>Ergebnis!G10</f>
        <v>0</v>
      </c>
      <c r="E6" s="28"/>
      <c r="F6" s="177"/>
      <c r="G6" s="179"/>
      <c r="H6" s="207"/>
      <c r="I6" s="29"/>
      <c r="J6" s="76" t="s">
        <v>22</v>
      </c>
      <c r="K6" s="31"/>
      <c r="L6" s="31"/>
      <c r="M6" s="31"/>
      <c r="N6" s="32"/>
      <c r="O6" s="31"/>
      <c r="P6" s="31"/>
      <c r="Q6" s="206" t="s">
        <v>55</v>
      </c>
      <c r="R6" s="206"/>
      <c r="S6" s="206"/>
      <c r="T6" s="206"/>
      <c r="U6" s="206"/>
      <c r="V6" s="206"/>
      <c r="W6" s="206"/>
      <c r="X6" s="206"/>
      <c r="Y6" s="2"/>
      <c r="Z6" s="3"/>
      <c r="AA6" s="2"/>
      <c r="AB6" s="2"/>
      <c r="AD6" s="27"/>
      <c r="AE6" s="27"/>
      <c r="AF6" s="27"/>
    </row>
    <row r="7" spans="1:32" ht="12" customHeight="1">
      <c r="A7" s="77"/>
      <c r="B7" s="177"/>
      <c r="C7" s="183"/>
      <c r="D7" s="183"/>
      <c r="E7" s="24"/>
      <c r="F7" s="186" t="s">
        <v>11</v>
      </c>
      <c r="G7" s="186"/>
      <c r="H7" s="78"/>
      <c r="I7" s="33"/>
      <c r="J7" s="177">
        <v>5</v>
      </c>
      <c r="K7" s="178" t="s">
        <v>124</v>
      </c>
      <c r="L7" s="178">
        <f>Ergebnis!D75</f>
        <v>0</v>
      </c>
      <c r="M7" s="34"/>
      <c r="N7" s="21"/>
      <c r="O7" s="34"/>
      <c r="P7" s="34"/>
      <c r="Q7" s="206"/>
      <c r="R7" s="206"/>
      <c r="S7" s="206"/>
      <c r="T7" s="206"/>
      <c r="U7" s="206"/>
      <c r="V7" s="206"/>
      <c r="W7" s="206"/>
      <c r="X7" s="206"/>
      <c r="Y7" s="2"/>
      <c r="Z7" s="3"/>
      <c r="AA7" s="2"/>
      <c r="AB7" s="2"/>
      <c r="AC7" s="27"/>
      <c r="AD7" s="27"/>
      <c r="AE7" s="27"/>
      <c r="AF7" s="27"/>
    </row>
    <row r="8" spans="1:32" ht="12" customHeight="1">
      <c r="A8" s="77"/>
      <c r="B8" s="177">
        <f>Ergebnis!K5</f>
        <v>3</v>
      </c>
      <c r="C8" s="183" t="s">
        <v>126</v>
      </c>
      <c r="D8" s="183">
        <f>Ergebnis!L10</f>
        <v>0</v>
      </c>
      <c r="E8" s="24"/>
      <c r="F8" s="188"/>
      <c r="G8" s="188"/>
      <c r="H8" s="79"/>
      <c r="I8" s="33"/>
      <c r="J8" s="177"/>
      <c r="K8" s="179"/>
      <c r="L8" s="179"/>
      <c r="M8" s="34"/>
      <c r="N8" s="21"/>
      <c r="O8" s="184" t="s">
        <v>58</v>
      </c>
      <c r="P8" s="184"/>
      <c r="Q8" s="184"/>
      <c r="R8" s="184"/>
      <c r="S8" s="184"/>
      <c r="T8" s="184"/>
      <c r="U8" s="184"/>
      <c r="V8" s="184"/>
      <c r="W8" s="184"/>
      <c r="X8" s="184"/>
      <c r="Y8" s="2"/>
      <c r="Z8" s="3"/>
      <c r="AA8" s="2"/>
      <c r="AB8" s="2"/>
      <c r="AC8" s="3"/>
      <c r="AD8" s="5"/>
      <c r="AE8" s="6"/>
      <c r="AF8" s="7"/>
    </row>
    <row r="9" spans="1:30" ht="12" customHeight="1">
      <c r="A9" s="176" t="s">
        <v>21</v>
      </c>
      <c r="B9" s="177"/>
      <c r="C9" s="183"/>
      <c r="D9" s="183"/>
      <c r="E9" s="28"/>
      <c r="F9" s="177">
        <v>2</v>
      </c>
      <c r="G9" s="178" t="s">
        <v>127</v>
      </c>
      <c r="H9" s="205">
        <v>1</v>
      </c>
      <c r="I9" s="29"/>
      <c r="J9" s="192" t="s">
        <v>23</v>
      </c>
      <c r="K9" s="198"/>
      <c r="L9" s="78"/>
      <c r="M9" s="33"/>
      <c r="N9" s="35"/>
      <c r="O9" s="184"/>
      <c r="P9" s="184"/>
      <c r="Q9" s="184"/>
      <c r="R9" s="184"/>
      <c r="S9" s="184"/>
      <c r="T9" s="184"/>
      <c r="U9" s="184"/>
      <c r="V9" s="184"/>
      <c r="W9" s="184"/>
      <c r="X9" s="184"/>
      <c r="Y9" s="2"/>
      <c r="Z9" s="3"/>
      <c r="AA9" s="2"/>
      <c r="AB9" s="2"/>
      <c r="AC9" s="3"/>
      <c r="AD9" s="5"/>
    </row>
    <row r="10" spans="1:24" ht="12" customHeight="1">
      <c r="A10" s="176"/>
      <c r="B10" s="177">
        <f>Ergebnis!O5</f>
        <v>4</v>
      </c>
      <c r="C10" s="183" t="s">
        <v>127</v>
      </c>
      <c r="D10" s="183">
        <v>2</v>
      </c>
      <c r="E10" s="28"/>
      <c r="F10" s="177"/>
      <c r="G10" s="179"/>
      <c r="H10" s="183"/>
      <c r="I10" s="29"/>
      <c r="J10" s="193"/>
      <c r="K10" s="199"/>
      <c r="L10" s="80"/>
      <c r="M10" s="33"/>
      <c r="N10" s="76" t="s">
        <v>22</v>
      </c>
      <c r="O10" s="33"/>
      <c r="P10" s="33"/>
      <c r="Q10" s="29"/>
      <c r="R10" s="30"/>
      <c r="S10" s="36"/>
      <c r="T10" s="36"/>
      <c r="U10" s="33"/>
      <c r="V10" s="37"/>
      <c r="W10" s="37"/>
      <c r="X10" s="36"/>
    </row>
    <row r="11" spans="1:24" ht="12" customHeight="1">
      <c r="A11" s="77"/>
      <c r="B11" s="177"/>
      <c r="C11" s="183"/>
      <c r="D11" s="183"/>
      <c r="E11" s="24"/>
      <c r="F11" s="38"/>
      <c r="G11" s="39"/>
      <c r="H11" s="39"/>
      <c r="I11" s="29"/>
      <c r="J11" s="193"/>
      <c r="K11" s="199"/>
      <c r="L11" s="80"/>
      <c r="M11" s="33"/>
      <c r="N11" s="177">
        <v>2</v>
      </c>
      <c r="O11" s="178" t="s">
        <v>131</v>
      </c>
      <c r="P11" s="178">
        <f>Ergebnis!D90</f>
        <v>0</v>
      </c>
      <c r="Q11" s="29"/>
      <c r="R11" s="30"/>
      <c r="S11" s="36"/>
      <c r="T11" s="36"/>
      <c r="U11" s="33"/>
      <c r="V11" s="40"/>
      <c r="W11" s="40"/>
      <c r="X11" s="36"/>
    </row>
    <row r="12" spans="1:24" ht="12" customHeight="1">
      <c r="A12" s="77"/>
      <c r="B12" s="177">
        <v>5</v>
      </c>
      <c r="C12" s="183" t="s">
        <v>128</v>
      </c>
      <c r="D12" s="183">
        <v>1</v>
      </c>
      <c r="E12" s="24"/>
      <c r="F12" s="38"/>
      <c r="G12" s="39"/>
      <c r="H12" s="39"/>
      <c r="I12" s="29"/>
      <c r="J12" s="193"/>
      <c r="K12" s="199"/>
      <c r="L12" s="80"/>
      <c r="M12" s="33"/>
      <c r="N12" s="177"/>
      <c r="O12" s="179"/>
      <c r="P12" s="179"/>
      <c r="Q12" s="29"/>
      <c r="R12" s="30"/>
      <c r="S12" s="41"/>
      <c r="T12" s="41"/>
      <c r="U12" s="33"/>
      <c r="V12" s="40"/>
      <c r="W12" s="40"/>
      <c r="X12" s="41"/>
    </row>
    <row r="13" spans="1:24" ht="12" customHeight="1">
      <c r="A13" s="176" t="s">
        <v>44</v>
      </c>
      <c r="B13" s="177"/>
      <c r="C13" s="183"/>
      <c r="D13" s="183"/>
      <c r="E13" s="28"/>
      <c r="F13" s="177">
        <v>3</v>
      </c>
      <c r="G13" s="183" t="s">
        <v>129</v>
      </c>
      <c r="H13" s="178">
        <f>Ergebnis!T53</f>
        <v>0</v>
      </c>
      <c r="I13" s="33"/>
      <c r="J13" s="193"/>
      <c r="K13" s="199"/>
      <c r="L13" s="80"/>
      <c r="M13" s="33"/>
      <c r="N13" s="192" t="s">
        <v>24</v>
      </c>
      <c r="O13" s="198"/>
      <c r="P13" s="81"/>
      <c r="Q13" s="29"/>
      <c r="R13" s="30"/>
      <c r="S13" s="36"/>
      <c r="T13" s="36"/>
      <c r="U13" s="33"/>
      <c r="V13" s="40"/>
      <c r="W13" s="40"/>
      <c r="X13" s="36"/>
    </row>
    <row r="14" spans="1:24" ht="12" customHeight="1">
      <c r="A14" s="176"/>
      <c r="B14" s="177">
        <v>6</v>
      </c>
      <c r="C14" s="183" t="s">
        <v>129</v>
      </c>
      <c r="D14" s="183">
        <v>2</v>
      </c>
      <c r="E14" s="28"/>
      <c r="F14" s="177"/>
      <c r="G14" s="183"/>
      <c r="H14" s="179"/>
      <c r="I14" s="33"/>
      <c r="J14" s="194"/>
      <c r="K14" s="200"/>
      <c r="L14" s="79"/>
      <c r="M14" s="33"/>
      <c r="N14" s="193"/>
      <c r="O14" s="199"/>
      <c r="P14" s="82"/>
      <c r="Q14" s="29"/>
      <c r="R14" s="30"/>
      <c r="S14" s="36"/>
      <c r="T14" s="36"/>
      <c r="U14" s="33"/>
      <c r="V14" s="40"/>
      <c r="W14" s="40"/>
      <c r="X14" s="36"/>
    </row>
    <row r="15" spans="1:24" ht="12" customHeight="1">
      <c r="A15" s="77"/>
      <c r="B15" s="177"/>
      <c r="C15" s="183"/>
      <c r="D15" s="183"/>
      <c r="E15" s="24"/>
      <c r="F15" s="186" t="s">
        <v>12</v>
      </c>
      <c r="G15" s="187"/>
      <c r="H15" s="78"/>
      <c r="I15" s="33"/>
      <c r="J15" s="196">
        <v>6</v>
      </c>
      <c r="K15" s="178" t="s">
        <v>131</v>
      </c>
      <c r="L15" s="178">
        <v>2</v>
      </c>
      <c r="M15" s="33"/>
      <c r="N15" s="193"/>
      <c r="O15" s="199"/>
      <c r="P15" s="82"/>
      <c r="Q15" s="29"/>
      <c r="R15" s="30"/>
      <c r="S15" s="42"/>
      <c r="T15" s="42"/>
      <c r="U15" s="33"/>
      <c r="V15" s="43"/>
      <c r="W15" s="44"/>
      <c r="X15" s="42"/>
    </row>
    <row r="16" spans="1:24" ht="12" customHeight="1">
      <c r="A16" s="77"/>
      <c r="B16" s="177">
        <v>1</v>
      </c>
      <c r="C16" s="183" t="s">
        <v>130</v>
      </c>
      <c r="D16" s="183">
        <f>Ergebnis!D17</f>
        <v>1</v>
      </c>
      <c r="E16" s="24"/>
      <c r="F16" s="188"/>
      <c r="G16" s="189"/>
      <c r="H16" s="79"/>
      <c r="I16" s="33"/>
      <c r="J16" s="197"/>
      <c r="K16" s="179"/>
      <c r="L16" s="179"/>
      <c r="M16" s="33"/>
      <c r="N16" s="193"/>
      <c r="O16" s="199"/>
      <c r="P16" s="82"/>
      <c r="Q16" s="29"/>
      <c r="R16" s="30"/>
      <c r="S16" s="40"/>
      <c r="T16" s="40"/>
      <c r="U16" s="33"/>
      <c r="V16" s="45"/>
      <c r="W16" s="40"/>
      <c r="X16" s="40"/>
    </row>
    <row r="17" spans="1:24" ht="12" customHeight="1">
      <c r="A17" s="176" t="s">
        <v>0</v>
      </c>
      <c r="B17" s="177"/>
      <c r="C17" s="183"/>
      <c r="D17" s="183"/>
      <c r="E17" s="28"/>
      <c r="F17" s="177">
        <v>4</v>
      </c>
      <c r="G17" s="178" t="s">
        <v>131</v>
      </c>
      <c r="H17" s="178">
        <v>2</v>
      </c>
      <c r="I17" s="33"/>
      <c r="J17" s="35"/>
      <c r="K17" s="33"/>
      <c r="L17" s="33"/>
      <c r="M17" s="33"/>
      <c r="N17" s="193"/>
      <c r="O17" s="199"/>
      <c r="P17" s="82"/>
      <c r="Q17" s="29"/>
      <c r="R17" s="30"/>
      <c r="S17" s="29"/>
      <c r="T17" s="29"/>
      <c r="U17" s="33"/>
      <c r="V17" s="30"/>
      <c r="W17" s="29"/>
      <c r="X17" s="29"/>
    </row>
    <row r="18" spans="1:24" ht="12" customHeight="1">
      <c r="A18" s="176"/>
      <c r="B18" s="177">
        <v>2</v>
      </c>
      <c r="C18" s="183" t="s">
        <v>131</v>
      </c>
      <c r="D18" s="183">
        <f>Ergebnis!G17</f>
        <v>2</v>
      </c>
      <c r="E18" s="28"/>
      <c r="F18" s="177"/>
      <c r="G18" s="179"/>
      <c r="H18" s="179"/>
      <c r="I18" s="33"/>
      <c r="J18" s="35"/>
      <c r="K18" s="33"/>
      <c r="L18" s="33"/>
      <c r="M18" s="33"/>
      <c r="N18" s="193"/>
      <c r="O18" s="199"/>
      <c r="P18" s="82"/>
      <c r="Q18" s="33"/>
      <c r="R18" s="76" t="s">
        <v>22</v>
      </c>
      <c r="S18" s="29"/>
      <c r="T18" s="29"/>
      <c r="U18" s="33"/>
      <c r="V18" s="76" t="s">
        <v>22</v>
      </c>
      <c r="W18" s="33"/>
      <c r="X18" s="29"/>
    </row>
    <row r="19" spans="1:24" ht="12" customHeight="1">
      <c r="A19" s="77"/>
      <c r="B19" s="177"/>
      <c r="C19" s="183"/>
      <c r="D19" s="183"/>
      <c r="E19" s="24"/>
      <c r="F19" s="38"/>
      <c r="G19" s="39"/>
      <c r="H19" s="39"/>
      <c r="I19" s="33"/>
      <c r="J19" s="35"/>
      <c r="K19" s="33"/>
      <c r="L19" s="33"/>
      <c r="M19" s="33"/>
      <c r="N19" s="193"/>
      <c r="O19" s="199"/>
      <c r="P19" s="82"/>
      <c r="Q19" s="33"/>
      <c r="R19" s="177">
        <v>4</v>
      </c>
      <c r="S19" s="178" t="s">
        <v>131</v>
      </c>
      <c r="T19" s="178">
        <v>1</v>
      </c>
      <c r="U19" s="33"/>
      <c r="V19" s="177">
        <v>2</v>
      </c>
      <c r="W19" s="178" t="s">
        <v>137</v>
      </c>
      <c r="X19" s="178">
        <v>2</v>
      </c>
    </row>
    <row r="20" spans="1:24" ht="12" customHeight="1">
      <c r="A20" s="77"/>
      <c r="B20" s="177">
        <v>3</v>
      </c>
      <c r="C20" s="183" t="s">
        <v>132</v>
      </c>
      <c r="D20" s="183">
        <f>Ergebnis!L17</f>
        <v>0</v>
      </c>
      <c r="E20" s="24"/>
      <c r="F20" s="38"/>
      <c r="G20" s="39"/>
      <c r="H20" s="39"/>
      <c r="I20" s="33"/>
      <c r="J20" s="35"/>
      <c r="K20" s="33"/>
      <c r="L20" s="33"/>
      <c r="M20" s="33"/>
      <c r="N20" s="193"/>
      <c r="O20" s="199"/>
      <c r="P20" s="82"/>
      <c r="Q20" s="33"/>
      <c r="R20" s="177"/>
      <c r="S20" s="179"/>
      <c r="T20" s="179"/>
      <c r="U20" s="33"/>
      <c r="V20" s="177"/>
      <c r="W20" s="179"/>
      <c r="X20" s="179"/>
    </row>
    <row r="21" spans="1:24" ht="12" customHeight="1">
      <c r="A21" s="176" t="s">
        <v>45</v>
      </c>
      <c r="B21" s="177"/>
      <c r="C21" s="183"/>
      <c r="D21" s="183"/>
      <c r="E21" s="28"/>
      <c r="F21" s="177">
        <v>5</v>
      </c>
      <c r="G21" s="178" t="s">
        <v>133</v>
      </c>
      <c r="H21" s="178">
        <v>2</v>
      </c>
      <c r="I21" s="33"/>
      <c r="J21" s="35"/>
      <c r="K21" s="33"/>
      <c r="L21" s="33"/>
      <c r="M21" s="33"/>
      <c r="N21" s="193"/>
      <c r="O21" s="199"/>
      <c r="P21" s="82"/>
      <c r="Q21" s="29"/>
      <c r="R21" s="46"/>
      <c r="S21" s="47"/>
      <c r="T21" s="83"/>
      <c r="U21" s="33"/>
      <c r="V21" s="48"/>
      <c r="W21" s="49"/>
      <c r="X21" s="83"/>
    </row>
    <row r="22" spans="1:24" ht="12" customHeight="1">
      <c r="A22" s="176"/>
      <c r="B22" s="177">
        <v>4</v>
      </c>
      <c r="C22" s="183" t="s">
        <v>133</v>
      </c>
      <c r="D22" s="183">
        <f>Ergebnis!O17</f>
        <v>2</v>
      </c>
      <c r="E22" s="28"/>
      <c r="F22" s="177"/>
      <c r="G22" s="179"/>
      <c r="H22" s="179"/>
      <c r="I22" s="33"/>
      <c r="J22" s="35"/>
      <c r="K22" s="33"/>
      <c r="L22" s="33"/>
      <c r="M22" s="33"/>
      <c r="N22" s="193"/>
      <c r="O22" s="199"/>
      <c r="P22" s="82"/>
      <c r="Q22" s="29"/>
      <c r="R22" s="35"/>
      <c r="S22" s="50"/>
      <c r="T22" s="57"/>
      <c r="U22" s="33"/>
      <c r="V22" s="51"/>
      <c r="W22" s="33"/>
      <c r="X22" s="57"/>
    </row>
    <row r="23" spans="1:24" ht="12" customHeight="1">
      <c r="A23" s="77"/>
      <c r="B23" s="177"/>
      <c r="C23" s="183"/>
      <c r="D23" s="183"/>
      <c r="E23" s="24"/>
      <c r="F23" s="186" t="s">
        <v>14</v>
      </c>
      <c r="G23" s="187"/>
      <c r="H23" s="78"/>
      <c r="I23" s="33"/>
      <c r="J23" s="177">
        <v>1</v>
      </c>
      <c r="K23" s="178" t="s">
        <v>133</v>
      </c>
      <c r="L23" s="178">
        <v>1</v>
      </c>
      <c r="M23" s="33"/>
      <c r="N23" s="193"/>
      <c r="O23" s="199"/>
      <c r="P23" s="82"/>
      <c r="Q23" s="29"/>
      <c r="R23" s="35"/>
      <c r="S23" s="50"/>
      <c r="T23" s="57"/>
      <c r="U23" s="33"/>
      <c r="V23" s="51"/>
      <c r="W23" s="33"/>
      <c r="X23" s="57"/>
    </row>
    <row r="24" spans="1:24" ht="12" customHeight="1">
      <c r="A24" s="77"/>
      <c r="B24" s="177">
        <v>5</v>
      </c>
      <c r="C24" s="183" t="s">
        <v>134</v>
      </c>
      <c r="D24" s="183">
        <f>Ergebnis!T17</f>
        <v>0</v>
      </c>
      <c r="E24" s="24"/>
      <c r="F24" s="188"/>
      <c r="G24" s="189"/>
      <c r="H24" s="79"/>
      <c r="I24" s="33"/>
      <c r="J24" s="177"/>
      <c r="K24" s="179"/>
      <c r="L24" s="179"/>
      <c r="M24" s="33"/>
      <c r="N24" s="193"/>
      <c r="O24" s="199"/>
      <c r="P24" s="82"/>
      <c r="Q24" s="29"/>
      <c r="R24" s="35"/>
      <c r="S24" s="50"/>
      <c r="T24" s="57"/>
      <c r="U24" s="33"/>
      <c r="V24" s="51"/>
      <c r="W24" s="33"/>
      <c r="X24" s="57"/>
    </row>
    <row r="25" spans="1:24" ht="12" customHeight="1">
      <c r="A25" s="176" t="s">
        <v>1</v>
      </c>
      <c r="B25" s="177"/>
      <c r="C25" s="183"/>
      <c r="D25" s="183"/>
      <c r="E25" s="28"/>
      <c r="F25" s="177">
        <v>6</v>
      </c>
      <c r="G25" s="178" t="s">
        <v>135</v>
      </c>
      <c r="H25" s="178">
        <f>Ergebnis!G60</f>
        <v>0</v>
      </c>
      <c r="I25" s="33"/>
      <c r="J25" s="192" t="s">
        <v>25</v>
      </c>
      <c r="K25" s="198"/>
      <c r="L25" s="78"/>
      <c r="M25" s="33"/>
      <c r="N25" s="193"/>
      <c r="O25" s="199"/>
      <c r="P25" s="82"/>
      <c r="Q25" s="29"/>
      <c r="R25" s="35"/>
      <c r="S25" s="50"/>
      <c r="T25" s="57"/>
      <c r="U25" s="33"/>
      <c r="V25" s="51"/>
      <c r="W25" s="33"/>
      <c r="X25" s="57"/>
    </row>
    <row r="26" spans="1:24" ht="12" customHeight="1">
      <c r="A26" s="176"/>
      <c r="B26" s="177">
        <v>6</v>
      </c>
      <c r="C26" s="183" t="s">
        <v>135</v>
      </c>
      <c r="D26" s="183">
        <v>2</v>
      </c>
      <c r="E26" s="28"/>
      <c r="F26" s="177"/>
      <c r="G26" s="179"/>
      <c r="H26" s="179"/>
      <c r="I26" s="33"/>
      <c r="J26" s="193"/>
      <c r="K26" s="199"/>
      <c r="L26" s="80"/>
      <c r="M26" s="33"/>
      <c r="N26" s="194"/>
      <c r="O26" s="200"/>
      <c r="P26" s="84"/>
      <c r="Q26" s="29"/>
      <c r="R26" s="35"/>
      <c r="S26" s="50"/>
      <c r="T26" s="57"/>
      <c r="U26" s="33"/>
      <c r="V26" s="51"/>
      <c r="W26" s="33"/>
      <c r="X26" s="57"/>
    </row>
    <row r="27" spans="1:24" ht="12" customHeight="1">
      <c r="A27" s="77"/>
      <c r="B27" s="177"/>
      <c r="C27" s="183"/>
      <c r="D27" s="183"/>
      <c r="E27" s="24"/>
      <c r="F27" s="38"/>
      <c r="G27" s="39"/>
      <c r="H27" s="39"/>
      <c r="I27" s="33"/>
      <c r="J27" s="193"/>
      <c r="K27" s="199"/>
      <c r="L27" s="80"/>
      <c r="M27" s="33"/>
      <c r="N27" s="196">
        <v>3</v>
      </c>
      <c r="O27" s="178" t="s">
        <v>137</v>
      </c>
      <c r="P27" s="178">
        <v>2</v>
      </c>
      <c r="Q27" s="29"/>
      <c r="R27" s="35"/>
      <c r="S27" s="50"/>
      <c r="T27" s="57"/>
      <c r="U27" s="33"/>
      <c r="V27" s="51"/>
      <c r="W27" s="33"/>
      <c r="X27" s="57"/>
    </row>
    <row r="28" spans="1:24" ht="12" customHeight="1">
      <c r="A28" s="77"/>
      <c r="B28" s="177">
        <v>1</v>
      </c>
      <c r="C28" s="183" t="s">
        <v>136</v>
      </c>
      <c r="D28" s="183">
        <f>Ergebnis!D24</f>
        <v>0</v>
      </c>
      <c r="E28" s="24"/>
      <c r="F28" s="38"/>
      <c r="G28" s="39"/>
      <c r="H28" s="39"/>
      <c r="I28" s="33"/>
      <c r="J28" s="193"/>
      <c r="K28" s="199"/>
      <c r="L28" s="80"/>
      <c r="M28" s="33"/>
      <c r="N28" s="197"/>
      <c r="O28" s="179"/>
      <c r="P28" s="179"/>
      <c r="Q28" s="29"/>
      <c r="R28" s="35"/>
      <c r="S28" s="50"/>
      <c r="T28" s="57"/>
      <c r="U28" s="33"/>
      <c r="V28" s="51"/>
      <c r="W28" s="33"/>
      <c r="X28" s="57"/>
    </row>
    <row r="29" spans="1:24" ht="12" customHeight="1">
      <c r="A29" s="176" t="s">
        <v>46</v>
      </c>
      <c r="B29" s="177"/>
      <c r="C29" s="183"/>
      <c r="D29" s="183"/>
      <c r="E29" s="28"/>
      <c r="F29" s="177">
        <v>1</v>
      </c>
      <c r="G29" s="178" t="s">
        <v>137</v>
      </c>
      <c r="H29" s="178">
        <v>2</v>
      </c>
      <c r="I29" s="33"/>
      <c r="J29" s="193"/>
      <c r="K29" s="199"/>
      <c r="L29" s="80"/>
      <c r="M29" s="33"/>
      <c r="N29" s="35"/>
      <c r="O29" s="33"/>
      <c r="P29" s="33"/>
      <c r="Q29" s="29"/>
      <c r="R29" s="35"/>
      <c r="S29" s="50"/>
      <c r="T29" s="57"/>
      <c r="U29" s="33"/>
      <c r="V29" s="51"/>
      <c r="W29" s="33"/>
      <c r="X29" s="57"/>
    </row>
    <row r="30" spans="1:24" ht="12" customHeight="1">
      <c r="A30" s="176"/>
      <c r="B30" s="177">
        <v>2</v>
      </c>
      <c r="C30" s="183" t="s">
        <v>137</v>
      </c>
      <c r="D30" s="183">
        <f>Ergebnis!G24</f>
        <v>2</v>
      </c>
      <c r="E30" s="28"/>
      <c r="F30" s="177"/>
      <c r="G30" s="179"/>
      <c r="H30" s="179"/>
      <c r="I30" s="33"/>
      <c r="J30" s="194"/>
      <c r="K30" s="200"/>
      <c r="L30" s="79"/>
      <c r="M30" s="33"/>
      <c r="N30" s="35"/>
      <c r="O30" s="33"/>
      <c r="P30" s="33"/>
      <c r="Q30" s="29"/>
      <c r="R30" s="35"/>
      <c r="S30" s="50"/>
      <c r="T30" s="57"/>
      <c r="U30" s="33"/>
      <c r="V30" s="51"/>
      <c r="W30" s="33"/>
      <c r="X30" s="57"/>
    </row>
    <row r="31" spans="1:24" ht="12" customHeight="1">
      <c r="A31" s="77"/>
      <c r="B31" s="177"/>
      <c r="C31" s="183"/>
      <c r="D31" s="183"/>
      <c r="E31" s="24"/>
      <c r="F31" s="186" t="s">
        <v>26</v>
      </c>
      <c r="G31" s="187"/>
      <c r="H31" s="78"/>
      <c r="I31" s="33"/>
      <c r="J31" s="177">
        <v>2</v>
      </c>
      <c r="K31" s="178" t="s">
        <v>137</v>
      </c>
      <c r="L31" s="178">
        <v>2</v>
      </c>
      <c r="M31" s="33"/>
      <c r="N31" s="35"/>
      <c r="O31" s="33"/>
      <c r="P31" s="33"/>
      <c r="Q31" s="29"/>
      <c r="R31" s="35"/>
      <c r="S31" s="50"/>
      <c r="T31" s="57"/>
      <c r="U31" s="33"/>
      <c r="V31" s="51"/>
      <c r="W31" s="33"/>
      <c r="X31" s="57"/>
    </row>
    <row r="32" spans="1:24" ht="12" customHeight="1">
      <c r="A32" s="77"/>
      <c r="B32" s="177">
        <v>3</v>
      </c>
      <c r="C32" s="183" t="s">
        <v>138</v>
      </c>
      <c r="D32" s="183">
        <v>2</v>
      </c>
      <c r="E32" s="24"/>
      <c r="F32" s="188"/>
      <c r="G32" s="189"/>
      <c r="H32" s="79"/>
      <c r="I32" s="33"/>
      <c r="J32" s="177"/>
      <c r="K32" s="179"/>
      <c r="L32" s="179"/>
      <c r="M32" s="33"/>
      <c r="N32" s="35"/>
      <c r="O32" s="33"/>
      <c r="P32" s="33"/>
      <c r="Q32" s="29"/>
      <c r="R32" s="35"/>
      <c r="S32" s="50"/>
      <c r="T32" s="57"/>
      <c r="U32" s="33"/>
      <c r="V32" s="51"/>
      <c r="W32" s="33"/>
      <c r="X32" s="57"/>
    </row>
    <row r="33" spans="1:24" ht="12" customHeight="1">
      <c r="A33" s="176" t="s">
        <v>2</v>
      </c>
      <c r="B33" s="177"/>
      <c r="C33" s="183"/>
      <c r="D33" s="183"/>
      <c r="E33" s="28"/>
      <c r="F33" s="177">
        <v>2</v>
      </c>
      <c r="G33" s="178" t="s">
        <v>138</v>
      </c>
      <c r="H33" s="178">
        <f>Ergebnis!O60</f>
        <v>0</v>
      </c>
      <c r="I33" s="33"/>
      <c r="J33" s="35"/>
      <c r="K33" s="33"/>
      <c r="L33" s="33"/>
      <c r="M33" s="33"/>
      <c r="N33" s="35"/>
      <c r="O33" s="33"/>
      <c r="P33" s="33"/>
      <c r="Q33" s="29"/>
      <c r="R33" s="35"/>
      <c r="S33" s="50"/>
      <c r="T33" s="57"/>
      <c r="U33" s="33"/>
      <c r="V33" s="51"/>
      <c r="W33" s="33"/>
      <c r="X33" s="57"/>
    </row>
    <row r="34" spans="1:24" ht="12" customHeight="1">
      <c r="A34" s="176"/>
      <c r="B34" s="177">
        <v>4</v>
      </c>
      <c r="C34" s="183" t="s">
        <v>139</v>
      </c>
      <c r="D34" s="183">
        <v>1</v>
      </c>
      <c r="E34" s="28"/>
      <c r="F34" s="177"/>
      <c r="G34" s="179"/>
      <c r="H34" s="179"/>
      <c r="I34" s="33"/>
      <c r="J34" s="35"/>
      <c r="K34" s="33"/>
      <c r="L34" s="33"/>
      <c r="M34" s="33"/>
      <c r="N34" s="35"/>
      <c r="O34" s="33"/>
      <c r="P34" s="33"/>
      <c r="Q34" s="29"/>
      <c r="R34" s="35"/>
      <c r="S34" s="50"/>
      <c r="T34" s="57"/>
      <c r="U34" s="33"/>
      <c r="V34" s="51"/>
      <c r="W34" s="33"/>
      <c r="X34" s="57"/>
    </row>
    <row r="35" spans="1:25" ht="12" customHeight="1">
      <c r="A35" s="77"/>
      <c r="B35" s="177"/>
      <c r="C35" s="183"/>
      <c r="D35" s="183"/>
      <c r="E35" s="24"/>
      <c r="F35" s="38"/>
      <c r="G35" s="39"/>
      <c r="H35" s="39"/>
      <c r="I35" s="33"/>
      <c r="J35" s="35"/>
      <c r="K35" s="33"/>
      <c r="L35" s="33"/>
      <c r="M35" s="33"/>
      <c r="N35" s="35"/>
      <c r="O35" s="33"/>
      <c r="P35" s="33"/>
      <c r="Q35" s="29"/>
      <c r="R35" s="193"/>
      <c r="S35" s="199"/>
      <c r="T35" s="82"/>
      <c r="U35" s="33"/>
      <c r="V35" s="201" t="s">
        <v>27</v>
      </c>
      <c r="W35" s="193"/>
      <c r="X35" s="82"/>
      <c r="Y35" s="52"/>
    </row>
    <row r="36" spans="1:25" ht="12" customHeight="1">
      <c r="A36" s="77"/>
      <c r="B36" s="177">
        <v>5</v>
      </c>
      <c r="C36" s="183" t="s">
        <v>140</v>
      </c>
      <c r="D36" s="183">
        <f>Ergebnis!T24</f>
        <v>0</v>
      </c>
      <c r="E36" s="24"/>
      <c r="F36" s="38"/>
      <c r="G36" s="39"/>
      <c r="H36" s="39"/>
      <c r="I36" s="33"/>
      <c r="J36" s="35"/>
      <c r="K36" s="33"/>
      <c r="L36" s="33"/>
      <c r="M36" s="33"/>
      <c r="N36" s="35"/>
      <c r="O36" s="33"/>
      <c r="P36" s="33"/>
      <c r="Q36" s="29"/>
      <c r="R36" s="202" t="s">
        <v>49</v>
      </c>
      <c r="S36" s="203" t="s">
        <v>13</v>
      </c>
      <c r="T36" s="85"/>
      <c r="U36" s="33"/>
      <c r="V36" s="204" t="s">
        <v>15</v>
      </c>
      <c r="W36" s="202"/>
      <c r="X36" s="85"/>
      <c r="Y36" s="52"/>
    </row>
    <row r="37" spans="1:24" ht="12" customHeight="1">
      <c r="A37" s="176" t="s">
        <v>3</v>
      </c>
      <c r="B37" s="177"/>
      <c r="C37" s="183"/>
      <c r="D37" s="183"/>
      <c r="E37" s="28"/>
      <c r="F37" s="177">
        <v>3</v>
      </c>
      <c r="G37" s="178" t="s">
        <v>141</v>
      </c>
      <c r="H37" s="178">
        <v>1</v>
      </c>
      <c r="I37" s="33"/>
      <c r="J37" s="35"/>
      <c r="K37" s="33"/>
      <c r="L37" s="33"/>
      <c r="M37" s="33"/>
      <c r="N37" s="35"/>
      <c r="O37" s="33"/>
      <c r="P37" s="33"/>
      <c r="Q37" s="29"/>
      <c r="R37" s="35"/>
      <c r="S37" s="50"/>
      <c r="T37" s="57"/>
      <c r="U37" s="33"/>
      <c r="V37" s="51"/>
      <c r="W37" s="33"/>
      <c r="X37" s="57"/>
    </row>
    <row r="38" spans="1:24" ht="12" customHeight="1">
      <c r="A38" s="176"/>
      <c r="B38" s="177">
        <v>6</v>
      </c>
      <c r="C38" s="183" t="s">
        <v>141</v>
      </c>
      <c r="D38" s="183">
        <v>2</v>
      </c>
      <c r="E38" s="28"/>
      <c r="F38" s="177"/>
      <c r="G38" s="179"/>
      <c r="H38" s="179"/>
      <c r="I38" s="33"/>
      <c r="J38" s="35"/>
      <c r="K38" s="33"/>
      <c r="L38" s="33"/>
      <c r="M38" s="33"/>
      <c r="N38" s="35"/>
      <c r="O38" s="33"/>
      <c r="P38" s="33"/>
      <c r="Q38" s="29"/>
      <c r="R38" s="35"/>
      <c r="S38" s="50"/>
      <c r="T38" s="57"/>
      <c r="U38" s="33"/>
      <c r="V38" s="51"/>
      <c r="W38" s="33"/>
      <c r="X38" s="57"/>
    </row>
    <row r="39" spans="1:24" ht="12" customHeight="1">
      <c r="A39" s="77"/>
      <c r="B39" s="177"/>
      <c r="C39" s="183"/>
      <c r="D39" s="183"/>
      <c r="E39" s="24"/>
      <c r="F39" s="186" t="s">
        <v>28</v>
      </c>
      <c r="G39" s="187"/>
      <c r="H39" s="78"/>
      <c r="I39" s="33"/>
      <c r="J39" s="177">
        <v>3</v>
      </c>
      <c r="K39" s="178" t="s">
        <v>142</v>
      </c>
      <c r="L39" s="178">
        <f>Ergebnis!D82</f>
        <v>0</v>
      </c>
      <c r="M39" s="33"/>
      <c r="N39" s="35"/>
      <c r="O39" s="33"/>
      <c r="P39" s="33"/>
      <c r="Q39" s="29"/>
      <c r="R39" s="35"/>
      <c r="S39" s="50"/>
      <c r="T39" s="57"/>
      <c r="U39" s="33"/>
      <c r="V39" s="51"/>
      <c r="W39" s="33"/>
      <c r="X39" s="57"/>
    </row>
    <row r="40" spans="1:24" ht="12" customHeight="1">
      <c r="A40" s="77"/>
      <c r="B40" s="177">
        <v>1</v>
      </c>
      <c r="C40" s="183" t="s">
        <v>142</v>
      </c>
      <c r="D40" s="183">
        <v>2</v>
      </c>
      <c r="E40" s="24"/>
      <c r="F40" s="188"/>
      <c r="G40" s="189"/>
      <c r="H40" s="79"/>
      <c r="I40" s="33"/>
      <c r="J40" s="177"/>
      <c r="K40" s="179"/>
      <c r="L40" s="179"/>
      <c r="M40" s="33"/>
      <c r="N40" s="35"/>
      <c r="O40" s="33"/>
      <c r="P40" s="33"/>
      <c r="Q40" s="29"/>
      <c r="R40" s="35"/>
      <c r="S40" s="50"/>
      <c r="T40" s="57"/>
      <c r="U40" s="33"/>
      <c r="V40" s="51"/>
      <c r="W40" s="33"/>
      <c r="X40" s="57"/>
    </row>
    <row r="41" spans="1:24" ht="12" customHeight="1">
      <c r="A41" s="176" t="s">
        <v>4</v>
      </c>
      <c r="B41" s="177"/>
      <c r="C41" s="183"/>
      <c r="D41" s="183"/>
      <c r="E41" s="28"/>
      <c r="F41" s="177">
        <v>4</v>
      </c>
      <c r="G41" s="178" t="s">
        <v>142</v>
      </c>
      <c r="H41" s="178">
        <v>2</v>
      </c>
      <c r="I41" s="33"/>
      <c r="J41" s="192" t="s">
        <v>29</v>
      </c>
      <c r="K41" s="198"/>
      <c r="L41" s="78"/>
      <c r="M41" s="33"/>
      <c r="N41" s="35"/>
      <c r="O41" s="33"/>
      <c r="P41" s="33"/>
      <c r="Q41" s="29"/>
      <c r="R41" s="35"/>
      <c r="S41" s="50"/>
      <c r="T41" s="57"/>
      <c r="U41" s="33"/>
      <c r="V41" s="51"/>
      <c r="W41" s="33"/>
      <c r="X41" s="57"/>
    </row>
    <row r="42" spans="1:24" ht="12" customHeight="1">
      <c r="A42" s="176"/>
      <c r="B42" s="177">
        <v>2</v>
      </c>
      <c r="C42" s="183" t="s">
        <v>143</v>
      </c>
      <c r="D42" s="183">
        <v>1</v>
      </c>
      <c r="E42" s="28"/>
      <c r="F42" s="177"/>
      <c r="G42" s="179"/>
      <c r="H42" s="179"/>
      <c r="I42" s="33"/>
      <c r="J42" s="193"/>
      <c r="K42" s="199"/>
      <c r="L42" s="80"/>
      <c r="M42" s="33"/>
      <c r="N42" s="35"/>
      <c r="O42" s="33"/>
      <c r="P42" s="33"/>
      <c r="Q42" s="29"/>
      <c r="R42" s="35"/>
      <c r="S42" s="50"/>
      <c r="T42" s="57"/>
      <c r="U42" s="33"/>
      <c r="V42" s="51"/>
      <c r="W42" s="33"/>
      <c r="X42" s="57"/>
    </row>
    <row r="43" spans="1:24" ht="12" customHeight="1">
      <c r="A43" s="77"/>
      <c r="B43" s="177"/>
      <c r="C43" s="183"/>
      <c r="D43" s="183"/>
      <c r="E43" s="24"/>
      <c r="F43" s="38"/>
      <c r="G43" s="39"/>
      <c r="H43" s="39"/>
      <c r="I43" s="33"/>
      <c r="J43" s="193"/>
      <c r="K43" s="199"/>
      <c r="L43" s="80"/>
      <c r="M43" s="33"/>
      <c r="N43" s="177">
        <v>4</v>
      </c>
      <c r="O43" s="178" t="s">
        <v>144</v>
      </c>
      <c r="P43" s="178">
        <v>1</v>
      </c>
      <c r="Q43" s="29"/>
      <c r="R43" s="35"/>
      <c r="S43" s="50"/>
      <c r="T43" s="57"/>
      <c r="U43" s="33"/>
      <c r="V43" s="51"/>
      <c r="W43" s="33"/>
      <c r="X43" s="57"/>
    </row>
    <row r="44" spans="1:24" ht="12" customHeight="1">
      <c r="A44" s="77"/>
      <c r="B44" s="177">
        <v>3</v>
      </c>
      <c r="C44" s="183" t="s">
        <v>144</v>
      </c>
      <c r="D44" s="183">
        <f>Ergebnis!L31</f>
        <v>2</v>
      </c>
      <c r="E44" s="24"/>
      <c r="F44" s="38"/>
      <c r="G44" s="39"/>
      <c r="H44" s="39"/>
      <c r="I44" s="33"/>
      <c r="J44" s="193"/>
      <c r="K44" s="199"/>
      <c r="L44" s="80"/>
      <c r="M44" s="33"/>
      <c r="N44" s="177"/>
      <c r="O44" s="179"/>
      <c r="P44" s="179"/>
      <c r="Q44" s="29"/>
      <c r="R44" s="35"/>
      <c r="S44" s="50"/>
      <c r="T44" s="57"/>
      <c r="U44" s="33"/>
      <c r="V44" s="51"/>
      <c r="W44" s="33"/>
      <c r="X44" s="57"/>
    </row>
    <row r="45" spans="1:24" ht="12" customHeight="1">
      <c r="A45" s="176" t="s">
        <v>5</v>
      </c>
      <c r="B45" s="177"/>
      <c r="C45" s="183"/>
      <c r="D45" s="183"/>
      <c r="E45" s="28"/>
      <c r="F45" s="177">
        <v>5</v>
      </c>
      <c r="G45" s="178" t="s">
        <v>144</v>
      </c>
      <c r="H45" s="178">
        <f>Ergebnis!D67</f>
        <v>2</v>
      </c>
      <c r="I45" s="33"/>
      <c r="J45" s="193"/>
      <c r="K45" s="199"/>
      <c r="L45" s="80"/>
      <c r="M45" s="33"/>
      <c r="N45" s="192" t="s">
        <v>31</v>
      </c>
      <c r="O45" s="198"/>
      <c r="P45" s="81"/>
      <c r="Q45" s="29"/>
      <c r="R45" s="35"/>
      <c r="S45" s="50"/>
      <c r="T45" s="57"/>
      <c r="U45" s="33"/>
      <c r="V45" s="51"/>
      <c r="W45" s="33"/>
      <c r="X45" s="57"/>
    </row>
    <row r="46" spans="1:24" ht="12" customHeight="1">
      <c r="A46" s="176"/>
      <c r="B46" s="177">
        <v>4</v>
      </c>
      <c r="C46" s="183" t="s">
        <v>145</v>
      </c>
      <c r="D46" s="183">
        <v>0</v>
      </c>
      <c r="E46" s="28"/>
      <c r="F46" s="177"/>
      <c r="G46" s="179"/>
      <c r="H46" s="179"/>
      <c r="I46" s="33"/>
      <c r="J46" s="194"/>
      <c r="K46" s="200"/>
      <c r="L46" s="79"/>
      <c r="M46" s="33"/>
      <c r="N46" s="193"/>
      <c r="O46" s="199"/>
      <c r="P46" s="82"/>
      <c r="Q46" s="29"/>
      <c r="R46" s="35"/>
      <c r="S46" s="50"/>
      <c r="T46" s="57"/>
      <c r="U46" s="33"/>
      <c r="V46" s="51"/>
      <c r="W46" s="33"/>
      <c r="X46" s="57"/>
    </row>
    <row r="47" spans="1:24" ht="12" customHeight="1">
      <c r="A47" s="77"/>
      <c r="B47" s="177"/>
      <c r="C47" s="183"/>
      <c r="D47" s="183"/>
      <c r="E47" s="24"/>
      <c r="F47" s="186" t="s">
        <v>30</v>
      </c>
      <c r="G47" s="187"/>
      <c r="H47" s="78"/>
      <c r="I47" s="33"/>
      <c r="J47" s="177">
        <v>4</v>
      </c>
      <c r="K47" s="178" t="s">
        <v>144</v>
      </c>
      <c r="L47" s="178">
        <v>2</v>
      </c>
      <c r="M47" s="33"/>
      <c r="N47" s="193"/>
      <c r="O47" s="199"/>
      <c r="P47" s="82"/>
      <c r="Q47" s="29"/>
      <c r="R47" s="35"/>
      <c r="S47" s="50"/>
      <c r="T47" s="57"/>
      <c r="U47" s="33"/>
      <c r="V47" s="51"/>
      <c r="W47" s="33"/>
      <c r="X47" s="57"/>
    </row>
    <row r="48" spans="1:24" ht="12" customHeight="1">
      <c r="A48" s="77"/>
      <c r="B48" s="177">
        <v>5</v>
      </c>
      <c r="C48" s="183" t="s">
        <v>146</v>
      </c>
      <c r="D48" s="183">
        <v>2</v>
      </c>
      <c r="E48" s="24"/>
      <c r="F48" s="188"/>
      <c r="G48" s="189"/>
      <c r="H48" s="79"/>
      <c r="I48" s="33"/>
      <c r="J48" s="177"/>
      <c r="K48" s="179"/>
      <c r="L48" s="179"/>
      <c r="M48" s="33"/>
      <c r="N48" s="193"/>
      <c r="O48" s="199"/>
      <c r="P48" s="82"/>
      <c r="Q48" s="29"/>
      <c r="R48" s="35"/>
      <c r="S48" s="50"/>
      <c r="T48" s="57"/>
      <c r="U48" s="33"/>
      <c r="V48" s="51"/>
      <c r="W48" s="33"/>
      <c r="X48" s="57"/>
    </row>
    <row r="49" spans="1:24" ht="12" customHeight="1">
      <c r="A49" s="176" t="s">
        <v>6</v>
      </c>
      <c r="B49" s="177"/>
      <c r="C49" s="183"/>
      <c r="D49" s="183"/>
      <c r="E49" s="28"/>
      <c r="F49" s="177">
        <v>6</v>
      </c>
      <c r="G49" s="178" t="s">
        <v>146</v>
      </c>
      <c r="H49" s="178">
        <v>0</v>
      </c>
      <c r="I49" s="33"/>
      <c r="J49" s="35"/>
      <c r="K49" s="33"/>
      <c r="L49" s="33"/>
      <c r="M49" s="33"/>
      <c r="N49" s="193"/>
      <c r="O49" s="199"/>
      <c r="P49" s="82"/>
      <c r="Q49" s="29"/>
      <c r="R49" s="35"/>
      <c r="S49" s="50"/>
      <c r="T49" s="57"/>
      <c r="U49" s="33"/>
      <c r="V49" s="51"/>
      <c r="W49" s="33"/>
      <c r="X49" s="57"/>
    </row>
    <row r="50" spans="1:24" ht="12" customHeight="1">
      <c r="A50" s="176"/>
      <c r="B50" s="177">
        <v>6</v>
      </c>
      <c r="C50" s="183" t="s">
        <v>147</v>
      </c>
      <c r="D50" s="183">
        <f>Ergebnis!W31</f>
        <v>0</v>
      </c>
      <c r="E50" s="28"/>
      <c r="F50" s="177"/>
      <c r="G50" s="179"/>
      <c r="H50" s="179"/>
      <c r="I50" s="33"/>
      <c r="J50" s="35"/>
      <c r="K50" s="33"/>
      <c r="L50" s="33"/>
      <c r="M50" s="33"/>
      <c r="N50" s="193"/>
      <c r="O50" s="199"/>
      <c r="P50" s="82"/>
      <c r="Q50" s="33"/>
      <c r="R50" s="53"/>
      <c r="S50" s="54"/>
      <c r="T50" s="86"/>
      <c r="U50" s="33"/>
      <c r="V50" s="55"/>
      <c r="W50" s="56"/>
      <c r="X50" s="86"/>
    </row>
    <row r="51" spans="1:24" ht="12" customHeight="1">
      <c r="A51" s="77"/>
      <c r="B51" s="177"/>
      <c r="C51" s="183"/>
      <c r="D51" s="183"/>
      <c r="E51" s="24"/>
      <c r="F51" s="38"/>
      <c r="G51" s="39"/>
      <c r="H51" s="39"/>
      <c r="I51" s="33"/>
      <c r="J51" s="35"/>
      <c r="K51" s="33"/>
      <c r="L51" s="33"/>
      <c r="M51" s="33"/>
      <c r="N51" s="193"/>
      <c r="O51" s="199"/>
      <c r="P51" s="82"/>
      <c r="Q51" s="33"/>
      <c r="R51" s="196">
        <v>5</v>
      </c>
      <c r="S51" s="178" t="s">
        <v>144</v>
      </c>
      <c r="T51" s="178">
        <v>2</v>
      </c>
      <c r="U51" s="33"/>
      <c r="V51" s="177">
        <v>3</v>
      </c>
      <c r="W51" s="178" t="s">
        <v>149</v>
      </c>
      <c r="X51" s="178">
        <f>Ergebnis!O99</f>
        <v>0</v>
      </c>
    </row>
    <row r="52" spans="1:24" ht="12" customHeight="1">
      <c r="A52" s="77"/>
      <c r="B52" s="177">
        <v>1</v>
      </c>
      <c r="C52" s="183" t="s">
        <v>148</v>
      </c>
      <c r="D52" s="183">
        <f>Ergebnis!D38</f>
        <v>0</v>
      </c>
      <c r="E52" s="24"/>
      <c r="F52" s="38"/>
      <c r="G52" s="39"/>
      <c r="H52" s="39"/>
      <c r="I52" s="33"/>
      <c r="J52" s="35"/>
      <c r="K52" s="33"/>
      <c r="L52" s="33"/>
      <c r="M52" s="33"/>
      <c r="N52" s="193"/>
      <c r="O52" s="199"/>
      <c r="P52" s="82"/>
      <c r="Q52" s="57"/>
      <c r="R52" s="197"/>
      <c r="S52" s="179"/>
      <c r="T52" s="179"/>
      <c r="U52" s="33"/>
      <c r="V52" s="177"/>
      <c r="W52" s="179"/>
      <c r="X52" s="179"/>
    </row>
    <row r="53" spans="1:24" ht="12" customHeight="1">
      <c r="A53" s="176" t="s">
        <v>7</v>
      </c>
      <c r="B53" s="177"/>
      <c r="C53" s="183"/>
      <c r="D53" s="183"/>
      <c r="E53" s="28"/>
      <c r="F53" s="177">
        <v>1</v>
      </c>
      <c r="G53" s="178" t="s">
        <v>149</v>
      </c>
      <c r="H53" s="178">
        <v>2</v>
      </c>
      <c r="I53" s="33"/>
      <c r="J53" s="35"/>
      <c r="K53" s="33"/>
      <c r="L53" s="33"/>
      <c r="M53" s="33"/>
      <c r="N53" s="193"/>
      <c r="O53" s="199"/>
      <c r="P53" s="82"/>
      <c r="Q53" s="29"/>
      <c r="R53" s="30"/>
      <c r="S53" s="29"/>
      <c r="T53" s="29"/>
      <c r="U53" s="33"/>
      <c r="V53" s="30"/>
      <c r="W53" s="29"/>
      <c r="X53" s="29"/>
    </row>
    <row r="54" spans="1:24" ht="12" customHeight="1">
      <c r="A54" s="176"/>
      <c r="B54" s="177">
        <v>2</v>
      </c>
      <c r="C54" s="183" t="s">
        <v>149</v>
      </c>
      <c r="D54" s="183">
        <f>Ergebnis!G38</f>
        <v>2</v>
      </c>
      <c r="E54" s="28"/>
      <c r="F54" s="177"/>
      <c r="G54" s="179"/>
      <c r="H54" s="179"/>
      <c r="I54" s="33"/>
      <c r="J54" s="35"/>
      <c r="K54" s="33"/>
      <c r="L54" s="33"/>
      <c r="M54" s="33"/>
      <c r="N54" s="193"/>
      <c r="O54" s="199"/>
      <c r="P54" s="82"/>
      <c r="Q54" s="29"/>
      <c r="R54" s="181" t="s">
        <v>39</v>
      </c>
      <c r="S54" s="190" t="s">
        <v>137</v>
      </c>
      <c r="T54" s="191"/>
      <c r="U54" s="191"/>
      <c r="V54" s="191"/>
      <c r="W54" s="58"/>
      <c r="X54" s="58"/>
    </row>
    <row r="55" spans="1:24" ht="12" customHeight="1">
      <c r="A55" s="77"/>
      <c r="B55" s="177"/>
      <c r="C55" s="183"/>
      <c r="D55" s="183"/>
      <c r="E55" s="24"/>
      <c r="F55" s="186" t="s">
        <v>32</v>
      </c>
      <c r="G55" s="187"/>
      <c r="H55" s="78"/>
      <c r="I55" s="33"/>
      <c r="J55" s="177">
        <v>5</v>
      </c>
      <c r="K55" s="178" t="s">
        <v>149</v>
      </c>
      <c r="L55" s="178">
        <v>2</v>
      </c>
      <c r="M55" s="33"/>
      <c r="N55" s="193"/>
      <c r="O55" s="199"/>
      <c r="P55" s="82"/>
      <c r="Q55" s="29"/>
      <c r="R55" s="181"/>
      <c r="S55" s="191"/>
      <c r="T55" s="191"/>
      <c r="U55" s="191"/>
      <c r="V55" s="191"/>
      <c r="W55" s="58"/>
      <c r="X55" s="58"/>
    </row>
    <row r="56" spans="1:24" ht="12" customHeight="1">
      <c r="A56" s="77"/>
      <c r="B56" s="177">
        <v>3</v>
      </c>
      <c r="C56" s="183" t="s">
        <v>150</v>
      </c>
      <c r="D56" s="183">
        <f>Ergebnis!L38</f>
        <v>2</v>
      </c>
      <c r="E56" s="24"/>
      <c r="F56" s="188"/>
      <c r="G56" s="189"/>
      <c r="H56" s="79"/>
      <c r="I56" s="33"/>
      <c r="J56" s="177"/>
      <c r="K56" s="179"/>
      <c r="L56" s="195"/>
      <c r="M56" s="33"/>
      <c r="N56" s="193"/>
      <c r="O56" s="199"/>
      <c r="P56" s="82"/>
      <c r="Q56" s="29"/>
      <c r="R56" s="59"/>
      <c r="S56" s="60"/>
      <c r="T56" s="60"/>
      <c r="U56" s="33"/>
      <c r="V56" s="61"/>
      <c r="W56" s="24"/>
      <c r="X56" s="60"/>
    </row>
    <row r="57" spans="1:24" ht="12" customHeight="1">
      <c r="A57" s="176" t="s">
        <v>8</v>
      </c>
      <c r="B57" s="177"/>
      <c r="C57" s="183"/>
      <c r="D57" s="183"/>
      <c r="E57" s="28"/>
      <c r="F57" s="177">
        <v>2</v>
      </c>
      <c r="G57" s="178" t="s">
        <v>150</v>
      </c>
      <c r="H57" s="178">
        <v>0</v>
      </c>
      <c r="I57" s="33"/>
      <c r="J57" s="192" t="s">
        <v>33</v>
      </c>
      <c r="K57" s="192"/>
      <c r="L57" s="78"/>
      <c r="M57" s="33"/>
      <c r="N57" s="193"/>
      <c r="O57" s="199"/>
      <c r="P57" s="82"/>
      <c r="Q57" s="29"/>
      <c r="R57" s="181" t="s">
        <v>40</v>
      </c>
      <c r="S57" s="190" t="s">
        <v>149</v>
      </c>
      <c r="T57" s="191"/>
      <c r="U57" s="191"/>
      <c r="V57" s="191"/>
      <c r="W57" s="58"/>
      <c r="X57" s="58"/>
    </row>
    <row r="58" spans="1:24" ht="12" customHeight="1">
      <c r="A58" s="176"/>
      <c r="B58" s="177">
        <v>4</v>
      </c>
      <c r="C58" s="183" t="s">
        <v>151</v>
      </c>
      <c r="D58" s="183">
        <v>0</v>
      </c>
      <c r="E58" s="28"/>
      <c r="F58" s="177"/>
      <c r="G58" s="179"/>
      <c r="H58" s="179"/>
      <c r="I58" s="33"/>
      <c r="J58" s="193"/>
      <c r="K58" s="193"/>
      <c r="L58" s="80"/>
      <c r="M58" s="33"/>
      <c r="N58" s="194"/>
      <c r="O58" s="200"/>
      <c r="P58" s="84"/>
      <c r="Q58" s="29"/>
      <c r="R58" s="181"/>
      <c r="S58" s="191"/>
      <c r="T58" s="191"/>
      <c r="U58" s="191"/>
      <c r="V58" s="191"/>
      <c r="W58" s="58"/>
      <c r="X58" s="58"/>
    </row>
    <row r="59" spans="1:24" ht="12" customHeight="1">
      <c r="A59" s="77"/>
      <c r="B59" s="177"/>
      <c r="C59" s="183"/>
      <c r="D59" s="183"/>
      <c r="E59" s="24"/>
      <c r="F59" s="38"/>
      <c r="G59" s="39"/>
      <c r="H59" s="39"/>
      <c r="I59" s="33"/>
      <c r="J59" s="193"/>
      <c r="K59" s="193"/>
      <c r="L59" s="80"/>
      <c r="M59" s="33"/>
      <c r="N59" s="177">
        <v>5</v>
      </c>
      <c r="O59" s="178" t="s">
        <v>149</v>
      </c>
      <c r="P59" s="178">
        <v>2</v>
      </c>
      <c r="Q59" s="29"/>
      <c r="R59" s="59"/>
      <c r="S59" s="60"/>
      <c r="T59" s="60"/>
      <c r="U59" s="33"/>
      <c r="V59" s="61"/>
      <c r="W59" s="24"/>
      <c r="X59" s="60"/>
    </row>
    <row r="60" spans="1:24" ht="12" customHeight="1">
      <c r="A60" s="77"/>
      <c r="B60" s="177">
        <v>5</v>
      </c>
      <c r="C60" s="183" t="s">
        <v>152</v>
      </c>
      <c r="D60" s="183">
        <v>2</v>
      </c>
      <c r="E60" s="24"/>
      <c r="F60" s="38"/>
      <c r="G60" s="39"/>
      <c r="H60" s="39"/>
      <c r="I60" s="33"/>
      <c r="J60" s="193"/>
      <c r="K60" s="193"/>
      <c r="L60" s="80"/>
      <c r="M60" s="33"/>
      <c r="N60" s="177"/>
      <c r="O60" s="179"/>
      <c r="P60" s="179"/>
      <c r="Q60" s="29"/>
      <c r="R60" s="181" t="s">
        <v>41</v>
      </c>
      <c r="S60" s="190" t="s">
        <v>144</v>
      </c>
      <c r="T60" s="191"/>
      <c r="U60" s="191"/>
      <c r="V60" s="191"/>
      <c r="W60" s="58"/>
      <c r="X60" s="58"/>
    </row>
    <row r="61" spans="1:24" ht="12" customHeight="1">
      <c r="A61" s="176" t="s">
        <v>9</v>
      </c>
      <c r="B61" s="177"/>
      <c r="C61" s="183"/>
      <c r="D61" s="183"/>
      <c r="E61" s="28"/>
      <c r="F61" s="177">
        <v>3</v>
      </c>
      <c r="G61" s="178" t="s">
        <v>152</v>
      </c>
      <c r="H61" s="178">
        <v>2</v>
      </c>
      <c r="I61" s="33"/>
      <c r="J61" s="193"/>
      <c r="K61" s="193"/>
      <c r="L61" s="80"/>
      <c r="M61" s="33"/>
      <c r="N61" s="35"/>
      <c r="O61" s="33"/>
      <c r="P61" s="33"/>
      <c r="Q61" s="29"/>
      <c r="R61" s="181"/>
      <c r="S61" s="191"/>
      <c r="T61" s="191"/>
      <c r="U61" s="191"/>
      <c r="V61" s="191"/>
      <c r="W61" s="58"/>
      <c r="X61" s="58"/>
    </row>
    <row r="62" spans="1:24" ht="12" customHeight="1">
      <c r="A62" s="176"/>
      <c r="B62" s="177">
        <v>6</v>
      </c>
      <c r="C62" s="183" t="s">
        <v>153</v>
      </c>
      <c r="D62" s="183">
        <f>Ergebnis!W38</f>
        <v>0</v>
      </c>
      <c r="E62" s="28"/>
      <c r="F62" s="177"/>
      <c r="G62" s="179"/>
      <c r="H62" s="179"/>
      <c r="I62" s="33"/>
      <c r="J62" s="194"/>
      <c r="K62" s="194"/>
      <c r="L62" s="79"/>
      <c r="M62" s="33"/>
      <c r="N62" s="35"/>
      <c r="O62" s="33"/>
      <c r="P62" s="33"/>
      <c r="Q62" s="29"/>
      <c r="R62" s="62"/>
      <c r="S62" s="60"/>
      <c r="T62" s="60"/>
      <c r="U62" s="33"/>
      <c r="V62" s="61"/>
      <c r="W62" s="24"/>
      <c r="X62" s="60"/>
    </row>
    <row r="63" spans="1:24" ht="12" customHeight="1">
      <c r="A63" s="77"/>
      <c r="B63" s="177"/>
      <c r="C63" s="183"/>
      <c r="D63" s="183"/>
      <c r="E63" s="24"/>
      <c r="F63" s="186" t="s">
        <v>34</v>
      </c>
      <c r="G63" s="187"/>
      <c r="H63" s="78"/>
      <c r="I63" s="33"/>
      <c r="J63" s="177">
        <v>6</v>
      </c>
      <c r="K63" s="178" t="s">
        <v>152</v>
      </c>
      <c r="L63" s="195">
        <v>1</v>
      </c>
      <c r="M63" s="33"/>
      <c r="N63" s="35"/>
      <c r="O63" s="33"/>
      <c r="P63" s="33"/>
      <c r="Q63" s="29"/>
      <c r="R63" s="181" t="s">
        <v>42</v>
      </c>
      <c r="S63" s="182" t="s">
        <v>131</v>
      </c>
      <c r="T63" s="182"/>
      <c r="U63" s="182"/>
      <c r="V63" s="182"/>
      <c r="W63" s="58"/>
      <c r="X63" s="58"/>
    </row>
    <row r="64" spans="1:24" ht="12" customHeight="1">
      <c r="A64" s="77"/>
      <c r="B64" s="177">
        <v>1</v>
      </c>
      <c r="C64" s="183" t="s">
        <v>154</v>
      </c>
      <c r="D64" s="183">
        <f>Ergebnis!D45</f>
        <v>2</v>
      </c>
      <c r="E64" s="24"/>
      <c r="F64" s="188"/>
      <c r="G64" s="189"/>
      <c r="H64" s="79"/>
      <c r="I64" s="33"/>
      <c r="J64" s="177"/>
      <c r="K64" s="179"/>
      <c r="L64" s="179"/>
      <c r="M64" s="33"/>
      <c r="N64" s="35"/>
      <c r="O64" s="33"/>
      <c r="P64" s="33"/>
      <c r="Q64" s="29"/>
      <c r="R64" s="181"/>
      <c r="S64" s="182"/>
      <c r="T64" s="182"/>
      <c r="U64" s="182"/>
      <c r="V64" s="182"/>
      <c r="W64" s="58"/>
      <c r="X64" s="58"/>
    </row>
    <row r="65" spans="1:24" ht="12" customHeight="1">
      <c r="A65" s="176" t="s">
        <v>10</v>
      </c>
      <c r="B65" s="177"/>
      <c r="C65" s="183"/>
      <c r="D65" s="183"/>
      <c r="E65" s="28"/>
      <c r="F65" s="177">
        <v>4</v>
      </c>
      <c r="G65" s="178" t="s">
        <v>154</v>
      </c>
      <c r="H65" s="178">
        <f>Ergebnis!W67</f>
        <v>0</v>
      </c>
      <c r="I65" s="33"/>
      <c r="J65" s="35"/>
      <c r="K65" s="33"/>
      <c r="L65" s="33"/>
      <c r="M65" s="33"/>
      <c r="N65" s="35"/>
      <c r="O65" s="33"/>
      <c r="P65" s="33"/>
      <c r="Q65" s="29"/>
      <c r="R65" s="181"/>
      <c r="S65" s="185"/>
      <c r="T65" s="185"/>
      <c r="U65" s="185"/>
      <c r="V65" s="185"/>
      <c r="W65" s="185"/>
      <c r="X65" s="70"/>
    </row>
    <row r="66" spans="1:24" ht="12" customHeight="1">
      <c r="A66" s="176"/>
      <c r="B66" s="177">
        <v>2</v>
      </c>
      <c r="C66" s="183" t="s">
        <v>121</v>
      </c>
      <c r="D66" s="183">
        <f>Ergebnis!G45</f>
        <v>0</v>
      </c>
      <c r="E66" s="28"/>
      <c r="F66" s="177"/>
      <c r="G66" s="179"/>
      <c r="H66" s="179"/>
      <c r="I66" s="33"/>
      <c r="J66" s="35"/>
      <c r="K66" s="33"/>
      <c r="L66" s="33"/>
      <c r="M66" s="33"/>
      <c r="N66" s="35"/>
      <c r="O66" s="33"/>
      <c r="P66" s="33"/>
      <c r="Q66" s="29"/>
      <c r="R66" s="181"/>
      <c r="S66" s="185"/>
      <c r="T66" s="185"/>
      <c r="U66" s="185"/>
      <c r="V66" s="185"/>
      <c r="W66" s="185"/>
      <c r="X66" s="70"/>
    </row>
    <row r="67" spans="1:24" ht="12" customHeight="1">
      <c r="A67" s="77"/>
      <c r="B67" s="177"/>
      <c r="C67" s="183"/>
      <c r="D67" s="183"/>
      <c r="E67" s="24"/>
      <c r="F67" s="38"/>
      <c r="G67" s="39"/>
      <c r="H67" s="39"/>
      <c r="I67" s="29"/>
      <c r="J67" s="30"/>
      <c r="K67" s="29"/>
      <c r="L67" s="29"/>
      <c r="M67" s="29"/>
      <c r="N67" s="30"/>
      <c r="O67" s="29"/>
      <c r="P67" s="29"/>
      <c r="Q67" s="29"/>
      <c r="R67" s="63"/>
      <c r="S67" s="180"/>
      <c r="T67" s="180"/>
      <c r="U67" s="180"/>
      <c r="V67" s="180"/>
      <c r="W67" s="180"/>
      <c r="X67" s="69"/>
    </row>
    <row r="68" spans="2:24" ht="10.5" customHeight="1">
      <c r="B68" s="64"/>
      <c r="C68" s="8"/>
      <c r="D68" s="8"/>
      <c r="E68" s="52"/>
      <c r="F68" s="64"/>
      <c r="G68" s="8"/>
      <c r="H68" s="8"/>
      <c r="R68" s="19"/>
      <c r="S68" s="180"/>
      <c r="T68" s="180"/>
      <c r="U68" s="180"/>
      <c r="V68" s="180"/>
      <c r="W68" s="180"/>
      <c r="X68" s="69"/>
    </row>
    <row r="69" spans="2:18" ht="10.5" customHeight="1">
      <c r="B69" s="64"/>
      <c r="C69" s="8"/>
      <c r="D69" s="8"/>
      <c r="E69" s="52"/>
      <c r="F69" s="64"/>
      <c r="G69" s="8"/>
      <c r="H69" s="8"/>
      <c r="R69" s="19"/>
    </row>
    <row r="70" spans="2:8" ht="10.5" customHeight="1">
      <c r="B70" s="64"/>
      <c r="C70" s="8"/>
      <c r="D70" s="8"/>
      <c r="E70" s="52"/>
      <c r="F70" s="64"/>
      <c r="G70" s="8"/>
      <c r="H70" s="8"/>
    </row>
    <row r="71" spans="2:8" ht="10.5" customHeight="1">
      <c r="B71" s="64"/>
      <c r="C71" s="8"/>
      <c r="D71" s="8"/>
      <c r="E71" s="52"/>
      <c r="F71" s="64"/>
      <c r="G71" s="8"/>
      <c r="H71" s="8"/>
    </row>
    <row r="72" spans="2:8" ht="10.5" customHeight="1">
      <c r="B72" s="64"/>
      <c r="C72" s="8"/>
      <c r="D72" s="8"/>
      <c r="E72" s="52"/>
      <c r="F72" s="64"/>
      <c r="G72" s="8"/>
      <c r="H72" s="8"/>
    </row>
    <row r="73" spans="2:8" ht="10.5" customHeight="1">
      <c r="B73" s="64"/>
      <c r="C73" s="8"/>
      <c r="D73" s="8"/>
      <c r="E73" s="52"/>
      <c r="F73" s="64"/>
      <c r="G73" s="8"/>
      <c r="H73" s="8"/>
    </row>
  </sheetData>
  <sheetProtection/>
  <mergeCells count="242">
    <mergeCell ref="G1:S1"/>
    <mergeCell ref="G2:S2"/>
    <mergeCell ref="B4:B5"/>
    <mergeCell ref="C4:C5"/>
    <mergeCell ref="D4:D5"/>
    <mergeCell ref="K4:X5"/>
    <mergeCell ref="Q6:X7"/>
    <mergeCell ref="A5:A6"/>
    <mergeCell ref="F5:F6"/>
    <mergeCell ref="G5:G6"/>
    <mergeCell ref="H5:H6"/>
    <mergeCell ref="B6:B7"/>
    <mergeCell ref="C6:C7"/>
    <mergeCell ref="D6:D7"/>
    <mergeCell ref="F7:G8"/>
    <mergeCell ref="J7:J8"/>
    <mergeCell ref="A13:A14"/>
    <mergeCell ref="B14:B15"/>
    <mergeCell ref="K7:K8"/>
    <mergeCell ref="L7:L8"/>
    <mergeCell ref="B8:B9"/>
    <mergeCell ref="C8:C9"/>
    <mergeCell ref="D8:D9"/>
    <mergeCell ref="J9:K14"/>
    <mergeCell ref="A9:A10"/>
    <mergeCell ref="F9:F10"/>
    <mergeCell ref="G9:G10"/>
    <mergeCell ref="H9:H10"/>
    <mergeCell ref="B10:B11"/>
    <mergeCell ref="C10:C11"/>
    <mergeCell ref="D10:D11"/>
    <mergeCell ref="P11:P12"/>
    <mergeCell ref="B12:B13"/>
    <mergeCell ref="C12:C13"/>
    <mergeCell ref="D12:D13"/>
    <mergeCell ref="F13:F14"/>
    <mergeCell ref="G13:G14"/>
    <mergeCell ref="N13:O26"/>
    <mergeCell ref="H17:H18"/>
    <mergeCell ref="K15:K16"/>
    <mergeCell ref="L15:L16"/>
    <mergeCell ref="N11:N12"/>
    <mergeCell ref="O11:O12"/>
    <mergeCell ref="F23:G24"/>
    <mergeCell ref="J23:J24"/>
    <mergeCell ref="K23:K24"/>
    <mergeCell ref="B16:B17"/>
    <mergeCell ref="C16:C17"/>
    <mergeCell ref="D16:D17"/>
    <mergeCell ref="J15:J16"/>
    <mergeCell ref="H13:H14"/>
    <mergeCell ref="W19:W20"/>
    <mergeCell ref="C20:C21"/>
    <mergeCell ref="D20:D21"/>
    <mergeCell ref="D18:D19"/>
    <mergeCell ref="T19:T20"/>
    <mergeCell ref="X19:X20"/>
    <mergeCell ref="A17:A18"/>
    <mergeCell ref="F17:F18"/>
    <mergeCell ref="G17:G18"/>
    <mergeCell ref="C14:C15"/>
    <mergeCell ref="D14:D15"/>
    <mergeCell ref="F15:G16"/>
    <mergeCell ref="B18:B19"/>
    <mergeCell ref="C18:C19"/>
    <mergeCell ref="B20:B21"/>
    <mergeCell ref="V19:V20"/>
    <mergeCell ref="R19:R20"/>
    <mergeCell ref="S19:S20"/>
    <mergeCell ref="A21:A22"/>
    <mergeCell ref="F21:F22"/>
    <mergeCell ref="G21:G22"/>
    <mergeCell ref="H21:H22"/>
    <mergeCell ref="B22:B23"/>
    <mergeCell ref="C22:C23"/>
    <mergeCell ref="D22:D23"/>
    <mergeCell ref="L23:L24"/>
    <mergeCell ref="B24:B25"/>
    <mergeCell ref="C24:C25"/>
    <mergeCell ref="D24:D25"/>
    <mergeCell ref="J25:K30"/>
    <mergeCell ref="A25:A26"/>
    <mergeCell ref="F25:F26"/>
    <mergeCell ref="G25:G26"/>
    <mergeCell ref="H25:H26"/>
    <mergeCell ref="B26:B27"/>
    <mergeCell ref="D26:D27"/>
    <mergeCell ref="A29:A30"/>
    <mergeCell ref="C30:C31"/>
    <mergeCell ref="N27:N28"/>
    <mergeCell ref="O27:O28"/>
    <mergeCell ref="J31:J32"/>
    <mergeCell ref="K31:K32"/>
    <mergeCell ref="L31:L32"/>
    <mergeCell ref="B32:B33"/>
    <mergeCell ref="D32:D33"/>
    <mergeCell ref="P27:P28"/>
    <mergeCell ref="B28:B29"/>
    <mergeCell ref="C28:C29"/>
    <mergeCell ref="D28:D29"/>
    <mergeCell ref="F29:F30"/>
    <mergeCell ref="G29:G30"/>
    <mergeCell ref="H29:H30"/>
    <mergeCell ref="B30:B31"/>
    <mergeCell ref="C26:C27"/>
    <mergeCell ref="D30:D31"/>
    <mergeCell ref="F31:G32"/>
    <mergeCell ref="A33:A34"/>
    <mergeCell ref="F33:F34"/>
    <mergeCell ref="G33:G34"/>
    <mergeCell ref="H33:H34"/>
    <mergeCell ref="B34:B35"/>
    <mergeCell ref="C34:C35"/>
    <mergeCell ref="D34:D35"/>
    <mergeCell ref="C32:C33"/>
    <mergeCell ref="R35:S35"/>
    <mergeCell ref="V35:W35"/>
    <mergeCell ref="B36:B37"/>
    <mergeCell ref="C36:C37"/>
    <mergeCell ref="D36:D37"/>
    <mergeCell ref="R36:S36"/>
    <mergeCell ref="V36:W36"/>
    <mergeCell ref="A37:A38"/>
    <mergeCell ref="F37:F38"/>
    <mergeCell ref="G37:G38"/>
    <mergeCell ref="H37:H38"/>
    <mergeCell ref="B38:B39"/>
    <mergeCell ref="C38:C39"/>
    <mergeCell ref="D38:D39"/>
    <mergeCell ref="F39:G40"/>
    <mergeCell ref="J39:J40"/>
    <mergeCell ref="K39:K40"/>
    <mergeCell ref="L39:L40"/>
    <mergeCell ref="B40:B41"/>
    <mergeCell ref="C40:C41"/>
    <mergeCell ref="D40:D41"/>
    <mergeCell ref="A41:A42"/>
    <mergeCell ref="F41:F42"/>
    <mergeCell ref="G41:G42"/>
    <mergeCell ref="H41:H42"/>
    <mergeCell ref="J41:K46"/>
    <mergeCell ref="B42:B43"/>
    <mergeCell ref="C42:C43"/>
    <mergeCell ref="D42:D43"/>
    <mergeCell ref="K47:K48"/>
    <mergeCell ref="L47:L48"/>
    <mergeCell ref="N43:N44"/>
    <mergeCell ref="O43:O44"/>
    <mergeCell ref="H45:H46"/>
    <mergeCell ref="N45:O58"/>
    <mergeCell ref="P43:P44"/>
    <mergeCell ref="B44:B45"/>
    <mergeCell ref="C44:C45"/>
    <mergeCell ref="D44:D45"/>
    <mergeCell ref="F45:F46"/>
    <mergeCell ref="G45:G46"/>
    <mergeCell ref="A49:A50"/>
    <mergeCell ref="F49:F50"/>
    <mergeCell ref="G49:G50"/>
    <mergeCell ref="C46:C47"/>
    <mergeCell ref="D46:D47"/>
    <mergeCell ref="F47:G48"/>
    <mergeCell ref="A45:A46"/>
    <mergeCell ref="B46:B47"/>
    <mergeCell ref="B48:B49"/>
    <mergeCell ref="C48:C49"/>
    <mergeCell ref="D48:D49"/>
    <mergeCell ref="J47:J48"/>
    <mergeCell ref="B52:B53"/>
    <mergeCell ref="C52:C53"/>
    <mergeCell ref="D52:D53"/>
    <mergeCell ref="H49:H50"/>
    <mergeCell ref="B50:B51"/>
    <mergeCell ref="C50:C51"/>
    <mergeCell ref="D50:D51"/>
    <mergeCell ref="T51:T52"/>
    <mergeCell ref="V51:V52"/>
    <mergeCell ref="W51:W52"/>
    <mergeCell ref="X51:X52"/>
    <mergeCell ref="R51:R52"/>
    <mergeCell ref="S51:S52"/>
    <mergeCell ref="F57:F58"/>
    <mergeCell ref="G57:G58"/>
    <mergeCell ref="A53:A54"/>
    <mergeCell ref="F53:F54"/>
    <mergeCell ref="G53:G54"/>
    <mergeCell ref="H53:H54"/>
    <mergeCell ref="B54:B55"/>
    <mergeCell ref="C54:C55"/>
    <mergeCell ref="D54:D55"/>
    <mergeCell ref="B56:B57"/>
    <mergeCell ref="R54:R55"/>
    <mergeCell ref="S54:V55"/>
    <mergeCell ref="F55:G56"/>
    <mergeCell ref="J55:J56"/>
    <mergeCell ref="K55:K56"/>
    <mergeCell ref="L55:L56"/>
    <mergeCell ref="C56:C57"/>
    <mergeCell ref="D56:D57"/>
    <mergeCell ref="A57:A58"/>
    <mergeCell ref="C60:C61"/>
    <mergeCell ref="D60:D61"/>
    <mergeCell ref="H57:H58"/>
    <mergeCell ref="B58:B59"/>
    <mergeCell ref="C58:C59"/>
    <mergeCell ref="D58:D59"/>
    <mergeCell ref="A61:A62"/>
    <mergeCell ref="F61:F62"/>
    <mergeCell ref="G61:G62"/>
    <mergeCell ref="H61:H62"/>
    <mergeCell ref="B62:B63"/>
    <mergeCell ref="B60:B61"/>
    <mergeCell ref="L63:L64"/>
    <mergeCell ref="D64:D65"/>
    <mergeCell ref="R60:R61"/>
    <mergeCell ref="S60:V61"/>
    <mergeCell ref="J57:K62"/>
    <mergeCell ref="R57:R58"/>
    <mergeCell ref="S57:V58"/>
    <mergeCell ref="N59:N60"/>
    <mergeCell ref="O59:O60"/>
    <mergeCell ref="P59:P60"/>
    <mergeCell ref="O8:X9"/>
    <mergeCell ref="S65:W66"/>
    <mergeCell ref="B66:B67"/>
    <mergeCell ref="C66:C67"/>
    <mergeCell ref="D66:D67"/>
    <mergeCell ref="C62:C63"/>
    <mergeCell ref="D62:D63"/>
    <mergeCell ref="F63:G64"/>
    <mergeCell ref="J63:J64"/>
    <mergeCell ref="K63:K64"/>
    <mergeCell ref="A65:A66"/>
    <mergeCell ref="F65:F66"/>
    <mergeCell ref="G65:G66"/>
    <mergeCell ref="H65:H66"/>
    <mergeCell ref="S67:W68"/>
    <mergeCell ref="R63:R64"/>
    <mergeCell ref="S63:V64"/>
    <mergeCell ref="B64:B65"/>
    <mergeCell ref="C64:C65"/>
    <mergeCell ref="R65:R66"/>
  </mergeCells>
  <printOptions/>
  <pageMargins left="0.7086614173228347" right="0.51" top="0.7874015748031497" bottom="0.7874015748031497" header="0.31496062992125984" footer="0.31496062992125984"/>
  <pageSetup horizontalDpi="300" verticalDpi="3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Hiegelsberger Franz</dc:creator>
  <cp:keywords/>
  <dc:description/>
  <cp:lastModifiedBy>Raimund Postl</cp:lastModifiedBy>
  <cp:lastPrinted>2022-11-06T19:37:46Z</cp:lastPrinted>
  <dcterms:created xsi:type="dcterms:W3CDTF">2004-10-15T07:12:17Z</dcterms:created>
  <dcterms:modified xsi:type="dcterms:W3CDTF">2022-11-13T19:54:02Z</dcterms:modified>
  <cp:category/>
  <cp:version/>
  <cp:contentType/>
  <cp:contentStatus/>
</cp:coreProperties>
</file>